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firstSheet="2" activeTab="2"/>
  </bookViews>
  <sheets>
    <sheet name="фхд" sheetId="1" state="hidden" r:id="rId1"/>
    <sheet name="тех.возм." sheetId="3" state="hidden" r:id="rId2"/>
    <sheet name="тариф" sheetId="4" r:id="rId3"/>
    <sheet name="Гкал." sheetId="5" r:id="rId4"/>
  </sheets>
  <externalReferences>
    <externalReference r:id="rId5"/>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D10" i="5"/>
  <c r="D9"/>
  <c r="D7" s="1"/>
  <c r="D4" s="1"/>
  <c r="H62" i="1" l="1"/>
  <c r="H52"/>
  <c r="H63"/>
  <c r="H43" l="1"/>
  <c r="H36" l="1"/>
  <c r="H40" s="1"/>
  <c r="H56"/>
  <c r="H21"/>
  <c r="H19" l="1"/>
</calcChain>
</file>

<file path=xl/sharedStrings.xml><?xml version="1.0" encoding="utf-8"?>
<sst xmlns="http://schemas.openxmlformats.org/spreadsheetml/2006/main" count="261" uniqueCount="191">
  <si>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</si>
  <si>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</si>
  <si>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</si>
  <si>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</si>
  <si>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</si>
  <si>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</si>
  <si>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</si>
  <si>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</si>
  <si>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</si>
  <si>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</si>
  <si>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</si>
  <si>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</si>
  <si>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</si>
  <si>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</si>
  <si>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</si>
  <si>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</si>
  <si>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</si>
  <si>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</si>
  <si>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</si>
  <si>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</si>
  <si>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</si>
  <si>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</si>
  <si>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</si>
  <si>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</si>
  <si>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</si>
  <si>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</si>
  <si>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</si>
  <si>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</si>
  <si>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</si>
  <si>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</si>
  <si>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</si>
  <si>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</si>
  <si>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</si>
  <si>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</si>
  <si>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</si>
  <si>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</si>
  <si>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</si>
  <si>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</si>
  <si>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</si>
  <si>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</si>
  <si>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</si>
  <si>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</si>
  <si>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</si>
  <si>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</si>
  <si>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</si>
  <si>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</si>
  <si>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</si>
  <si>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</si>
  <si>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</si>
  <si>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</si>
  <si>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</si>
  <si>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</si>
  <si>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</si>
  <si>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</si>
  <si>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</si>
  <si>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</si>
  <si>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</si>
  <si>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</si>
  <si>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</si>
  <si>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</si>
  <si>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</si>
  <si>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</si>
  <si>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</si>
  <si>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</si>
  <si>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</si>
  <si>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</si>
  <si>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</si>
  <si>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</si>
  <si>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</si>
  <si>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</si>
  <si>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</si>
  <si>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</si>
  <si>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</si>
  <si>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</si>
  <si>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</si>
  <si>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</si>
  <si>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</si>
  <si>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</si>
  <si>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</si>
  <si>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</si>
  <si>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</si>
  <si>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</si>
  <si>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</si>
  <si>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</si>
  <si>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</si>
  <si>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</si>
  <si>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</si>
  <si>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</si>
  <si>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</si>
  <si>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</si>
  <si>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</si>
  <si>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</si>
  <si>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</si>
  <si>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</si>
  <si>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</si>
  <si>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</si>
  <si>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</si>
  <si>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</si>
  <si>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</si>
  <si>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</si>
  <si>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</si>
  <si>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</si>
  <si>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</si>
  <si>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</si>
  <si>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</si>
  <si>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</si>
  <si>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</si>
  <si>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</si>
  <si>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</si>
  <si>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</si>
  <si>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</si>
  <si>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</si>
  <si>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</si>
  <si>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</si>
  <si>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</si>
  <si>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</si>
  <si>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</si>
  <si>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</si>
  <si>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</si>
  <si>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</si>
  <si>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</si>
  <si>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</si>
  <si>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</si>
  <si>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</si>
  <si>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</si>
  <si>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</si>
  <si>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</si>
  <si>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</si>
  <si>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</si>
  <si>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</si>
  <si>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</si>
  <si>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</si>
  <si>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</si>
  <si>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</si>
  <si>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</si>
  <si>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</si>
  <si>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</si>
  <si>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</si>
  <si>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</si>
  <si>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</si>
  <si>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Информация о наличии (отсутствии) технической возможности доступа к регулируемым товарам и услугам, а также о регистрации и ходе реализации заявок на подключение к системе теплоснабжения в 4 квартале 2011 г.</t>
  </si>
  <si>
    <t>а) Количество поданных и зарегистрированных заявок на подключение к системе теплоснабжения;</t>
  </si>
  <si>
    <t>б) Количество исполненных заявок на подключение к системе теплоснабжения;</t>
  </si>
  <si>
    <t>в) Количество заявок на подключение к системе теплоснабжения, по которым принято решение об отказе в подключении;</t>
  </si>
  <si>
    <t>г) Резерв мощности системы теплоснабжения:</t>
  </si>
  <si>
    <t xml:space="preserve">         котельная № 1 (без учета выданных технических условий)</t>
  </si>
  <si>
    <t>нет</t>
  </si>
  <si>
    <t xml:space="preserve">         котельная № 2 (без учета выданных технических условий)</t>
  </si>
  <si>
    <t xml:space="preserve">         котельная № 3 (без учета выданных технических условий)</t>
  </si>
  <si>
    <t>Информация об инвестиционной программе</t>
  </si>
  <si>
    <t>а) Цели инвестиционной программы;</t>
  </si>
  <si>
    <t>б) Сроки начала и окончания реализации инвестиционной программы</t>
  </si>
  <si>
    <t>в) Потребности в финансовых средствах, необходимых для реализации инвестиционной программы (тыс. рублей)</t>
  </si>
  <si>
    <t xml:space="preserve"> в том числе с разбивкой по годам, мероприятиям и источникам финансирования инвестиционной программы</t>
  </si>
  <si>
    <t>г) о показателях эффективности реализации инвестиционной программы, а также об изменении технико-экономических показателей регулируемой организации (с разбивкой по мероприятиям)</t>
  </si>
  <si>
    <t>Основание:</t>
  </si>
  <si>
    <t>Тарифы на тепловую энергию (мощность), поставляемую потребителям</t>
  </si>
  <si>
    <t>Вид тарифа</t>
  </si>
  <si>
    <t>Год</t>
  </si>
  <si>
    <t>Для потребителей, в случае отсутствия дифференциации тарифов по схеме подключения</t>
  </si>
  <si>
    <t>1,31</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</si>
  <si>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</si>
  <si>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</si>
  <si>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</si>
  <si>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1.</t>
  </si>
  <si>
    <t>Выработка тепловой энергии</t>
  </si>
  <si>
    <t>Гкал</t>
  </si>
  <si>
    <t>2.</t>
  </si>
  <si>
    <t>СНК</t>
  </si>
  <si>
    <t>3.</t>
  </si>
  <si>
    <t>Покупная тепловая энергия</t>
  </si>
  <si>
    <t>4.</t>
  </si>
  <si>
    <t>Отпуск в сеть</t>
  </si>
  <si>
    <t>5.</t>
  </si>
  <si>
    <t>Потери в сетях</t>
  </si>
  <si>
    <t>6.</t>
  </si>
  <si>
    <t>Полезный отпуск тепловой энергии</t>
  </si>
  <si>
    <t>в т.ч. 1) на сторону:</t>
  </si>
  <si>
    <t xml:space="preserve">         -  население</t>
  </si>
  <si>
    <t xml:space="preserve">         - бюджет</t>
  </si>
  <si>
    <t xml:space="preserve">         - прочие, </t>
  </si>
  <si>
    <t>ООО "Тепловик", г.-к. Анапа</t>
  </si>
  <si>
    <t>-Приказ РЭК-ДЦиТ Краснодарского края от 30.12.2015 г. №58/2015-т "Об установлении тарифов на тепловую энергию, горячую воду."</t>
  </si>
  <si>
    <t>цена, руб /Гкал.</t>
  </si>
  <si>
    <t xml:space="preserve">одноставочный тариф </t>
  </si>
  <si>
    <t xml:space="preserve"> С 01.01.2016 по 30.06.2016</t>
  </si>
  <si>
    <t>С 01.07.2016г. по  31.12.2016г.</t>
  </si>
  <si>
    <t>С 01.01.2017г. по  30.06.2017г.</t>
  </si>
  <si>
    <t>С 01.07.2017г. по  31.12.2017г.</t>
  </si>
  <si>
    <t>С 01.01.2018г. по  30.06.2018г.</t>
  </si>
  <si>
    <t>С 01.07.2018г. по  31.12.2018г.</t>
  </si>
</sst>
</file>

<file path=xl/styles.xml><?xml version="1.0" encoding="utf-8"?>
<styleSheet xmlns="http://schemas.openxmlformats.org/spreadsheetml/2006/main">
  <numFmts count="2">
    <numFmt numFmtId="164" formatCode="#,##0.0000"/>
    <numFmt numFmtId="165" formatCode="#,##0.0"/>
  </numFmts>
  <fonts count="28">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
      <sz val="10"/>
      <name val="Times New Roman"/>
      <family val="1"/>
      <charset val="204"/>
    </font>
    <font>
      <b/>
      <sz val="10"/>
      <name val="Times New Roman"/>
      <family val="1"/>
    </font>
    <font>
      <b/>
      <sz val="10"/>
      <name val="Times New Roman"/>
      <family val="1"/>
      <charset val="204"/>
    </font>
    <font>
      <b/>
      <i/>
      <sz val="10"/>
      <name val="Times New Roman"/>
      <family val="1"/>
      <charset val="204"/>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
      <patternFill patternType="solid">
        <fgColor rgb="FFCCFFCC"/>
        <bgColor indexed="64"/>
      </patternFill>
    </fill>
  </fills>
  <borders count="50">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s>
  <cellStyleXfs count="9">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xf numFmtId="0" fontId="2" fillId="0" borderId="0"/>
  </cellStyleXfs>
  <cellXfs count="153">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2" fillId="0" borderId="22" xfId="0" applyFont="1" applyBorder="1" applyAlignment="1">
      <alignment horizontal="justify"/>
    </xf>
    <xf numFmtId="0" fontId="0" fillId="0" borderId="23" xfId="0" applyBorder="1" applyAlignment="1">
      <alignment horizontal="center" vertical="center"/>
    </xf>
    <xf numFmtId="0" fontId="2" fillId="0" borderId="3" xfId="0" applyFont="1" applyBorder="1" applyAlignment="1">
      <alignment horizontal="justify"/>
    </xf>
    <xf numFmtId="0" fontId="0" fillId="0" borderId="5" xfId="0" applyBorder="1" applyAlignment="1">
      <alignment horizontal="center" vertical="center"/>
    </xf>
    <xf numFmtId="49" fontId="0" fillId="0" borderId="5" xfId="0" applyNumberFormat="1" applyBorder="1" applyAlignment="1">
      <alignment horizontal="center" vertical="center"/>
    </xf>
    <xf numFmtId="49" fontId="0" fillId="0" borderId="25" xfId="0" applyNumberFormat="1" applyBorder="1" applyAlignment="1">
      <alignment horizontal="center" vertical="center"/>
    </xf>
    <xf numFmtId="0" fontId="2" fillId="0" borderId="26" xfId="0" applyFont="1" applyBorder="1" applyAlignment="1">
      <alignment horizontal="justify" vertical="top" wrapText="1"/>
    </xf>
    <xf numFmtId="0" fontId="0" fillId="0" borderId="27" xfId="0" applyBorder="1" applyAlignment="1">
      <alignment horizontal="center" vertical="center"/>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9"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30" xfId="4" applyFont="1" applyFill="1" applyBorder="1" applyAlignment="1" applyProtection="1">
      <alignment horizontal="center" vertical="center" wrapText="1"/>
    </xf>
    <xf numFmtId="49" fontId="7" fillId="2" borderId="28"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30"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31" xfId="5" applyFont="1" applyFill="1" applyBorder="1" applyAlignment="1" applyProtection="1">
      <alignment vertical="center" wrapText="1"/>
    </xf>
    <xf numFmtId="0" fontId="2" fillId="0" borderId="3" xfId="0" applyFont="1" applyFill="1" applyBorder="1" applyAlignment="1">
      <alignment horizontal="left" vertical="top" wrapText="1"/>
    </xf>
    <xf numFmtId="0" fontId="2" fillId="0" borderId="3" xfId="0" applyFont="1" applyBorder="1" applyAlignment="1">
      <alignment horizontal="left" vertical="top"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2" fillId="0" borderId="3" xfId="0" applyFont="1" applyBorder="1" applyAlignment="1">
      <alignment horizontal="left" wrapText="1"/>
    </xf>
    <xf numFmtId="0" fontId="2" fillId="0" borderId="24" xfId="0" applyFont="1" applyBorder="1" applyAlignment="1">
      <alignment horizontal="left" wrapText="1"/>
    </xf>
    <xf numFmtId="0" fontId="18" fillId="0" borderId="3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49" fontId="0" fillId="0" borderId="5" xfId="0" applyNumberFormat="1" applyFill="1" applyBorder="1" applyAlignment="1">
      <alignment horizontal="center" vertical="center"/>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18" fillId="0" borderId="35" xfId="0" applyFont="1" applyBorder="1" applyAlignment="1">
      <alignment horizontal="center" vertical="center" wrapText="1"/>
    </xf>
    <xf numFmtId="0" fontId="24" fillId="0" borderId="0" xfId="8" applyFont="1" applyAlignment="1">
      <alignment vertical="center"/>
    </xf>
    <xf numFmtId="0" fontId="24" fillId="0" borderId="46" xfId="8" applyNumberFormat="1" applyFont="1" applyBorder="1" applyAlignment="1">
      <alignment horizontal="center" vertical="center"/>
    </xf>
    <xf numFmtId="0" fontId="24" fillId="0" borderId="46" xfId="8" applyFont="1" applyBorder="1" applyAlignment="1">
      <alignment vertical="center" wrapText="1"/>
    </xf>
    <xf numFmtId="0" fontId="24" fillId="0" borderId="46" xfId="8" applyFont="1" applyBorder="1" applyAlignment="1">
      <alignment horizontal="center" vertical="center"/>
    </xf>
    <xf numFmtId="165" fontId="24" fillId="9" borderId="3" xfId="8" applyNumberFormat="1" applyFont="1" applyFill="1" applyBorder="1" applyAlignment="1">
      <alignment horizontal="center" vertical="center"/>
    </xf>
    <xf numFmtId="0" fontId="25" fillId="0" borderId="46" xfId="8" applyFont="1" applyBorder="1" applyAlignment="1">
      <alignment vertical="center" wrapText="1"/>
    </xf>
    <xf numFmtId="0" fontId="26" fillId="0" borderId="46" xfId="8" applyNumberFormat="1" applyFont="1" applyBorder="1" applyAlignment="1">
      <alignment horizontal="center" vertical="center"/>
    </xf>
    <xf numFmtId="0" fontId="27" fillId="0" borderId="46" xfId="8" applyFont="1" applyBorder="1" applyAlignment="1">
      <alignment vertical="center" wrapText="1"/>
    </xf>
    <xf numFmtId="0" fontId="26" fillId="0" borderId="46" xfId="8" applyFont="1" applyBorder="1" applyAlignment="1">
      <alignment horizontal="center" vertical="center"/>
    </xf>
    <xf numFmtId="165" fontId="27" fillId="9" borderId="3" xfId="8" applyNumberFormat="1" applyFont="1" applyFill="1" applyBorder="1" applyAlignment="1">
      <alignment horizontal="center" vertical="center"/>
    </xf>
    <xf numFmtId="0" fontId="26" fillId="0" borderId="0" xfId="8" applyFont="1" applyAlignment="1">
      <alignment vertical="center"/>
    </xf>
    <xf numFmtId="49" fontId="24" fillId="0" borderId="46" xfId="8" applyNumberFormat="1" applyFont="1" applyBorder="1" applyAlignment="1">
      <alignment vertical="center" wrapText="1"/>
    </xf>
    <xf numFmtId="0" fontId="0" fillId="0" borderId="0" xfId="0" applyAlignment="1">
      <alignment horizontal="center"/>
    </xf>
    <xf numFmtId="0" fontId="24" fillId="0" borderId="47" xfId="8" applyNumberFormat="1" applyFont="1" applyBorder="1" applyAlignment="1">
      <alignment horizontal="center" vertical="center"/>
    </xf>
    <xf numFmtId="0" fontId="25" fillId="0" borderId="47" xfId="8" applyFont="1" applyBorder="1" applyAlignment="1">
      <alignment vertical="center" wrapText="1"/>
    </xf>
    <xf numFmtId="0" fontId="24" fillId="0" borderId="47" xfId="8" applyFont="1" applyBorder="1" applyAlignment="1">
      <alignment horizontal="center" vertical="center"/>
    </xf>
    <xf numFmtId="165" fontId="26" fillId="9" borderId="22" xfId="8" applyNumberFormat="1" applyFont="1" applyFill="1" applyBorder="1" applyAlignment="1">
      <alignment horizontal="center" vertical="center"/>
    </xf>
    <xf numFmtId="0" fontId="24" fillId="0" borderId="48" xfId="8" applyNumberFormat="1" applyFont="1" applyBorder="1" applyAlignment="1">
      <alignment horizontal="center" vertical="center"/>
    </xf>
    <xf numFmtId="49" fontId="24" fillId="0" borderId="48" xfId="8" applyNumberFormat="1" applyFont="1" applyBorder="1" applyAlignment="1">
      <alignment vertical="center" wrapText="1"/>
    </xf>
    <xf numFmtId="0" fontId="24" fillId="0" borderId="48" xfId="8" applyFont="1" applyBorder="1" applyAlignment="1">
      <alignment horizontal="center" vertical="center"/>
    </xf>
    <xf numFmtId="165" fontId="24" fillId="9" borderId="24" xfId="8" applyNumberFormat="1" applyFont="1" applyFill="1" applyBorder="1" applyAlignment="1">
      <alignment horizontal="center" vertical="center"/>
    </xf>
    <xf numFmtId="0" fontId="18" fillId="0" borderId="37" xfId="0" applyFont="1" applyBorder="1" applyAlignment="1">
      <alignment horizontal="center" vertical="top" wrapText="1"/>
    </xf>
    <xf numFmtId="2" fontId="17" fillId="0" borderId="43" xfId="0" applyNumberFormat="1" applyFont="1" applyBorder="1" applyAlignment="1">
      <alignment horizontal="center" vertical="center" wrapText="1"/>
    </xf>
    <xf numFmtId="2" fontId="17" fillId="0" borderId="42" xfId="0" applyNumberFormat="1" applyFont="1" applyBorder="1" applyAlignment="1">
      <alignment horizontal="center" vertical="center" wrapText="1"/>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41" xfId="0" applyFont="1" applyBorder="1" applyAlignment="1">
      <alignment horizontal="left" vertical="center" wrapText="1"/>
    </xf>
    <xf numFmtId="0" fontId="17" fillId="0" borderId="43" xfId="0" applyFont="1" applyBorder="1" applyAlignment="1">
      <alignment horizontal="left"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49" fontId="17" fillId="0" borderId="0" xfId="0" applyNumberFormat="1" applyFont="1" applyBorder="1" applyAlignment="1">
      <alignment horizontal="left"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0" fillId="0" borderId="0" xfId="0" applyAlignment="1">
      <alignment horizontal="center"/>
    </xf>
  </cellXfs>
  <cellStyles count="9">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ПЛАН работ" xfId="8"/>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W111"/>
  <sheetViews>
    <sheetView topLeftCell="C6" zoomScale="80" zoomScaleNormal="80" workbookViewId="0">
      <selection activeCell="A21" sqref="A21"/>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130" t="s">
        <v>163</v>
      </c>
      <c r="F6" s="130"/>
      <c r="G6" s="130"/>
      <c r="H6" s="130"/>
      <c r="I6" s="60"/>
      <c r="J6" s="60"/>
      <c r="K6" s="60"/>
      <c r="L6" s="60"/>
      <c r="M6" s="18"/>
      <c r="N6" s="17"/>
    </row>
    <row r="7" spans="1:49" ht="24.95" customHeight="1">
      <c r="C7" s="47" t="s">
        <v>127</v>
      </c>
      <c r="G7" s="47" t="s">
        <v>128</v>
      </c>
      <c r="H7" s="48"/>
      <c r="I7" s="67"/>
      <c r="J7" s="61"/>
      <c r="K7" s="61"/>
      <c r="L7" s="61"/>
      <c r="M7" s="19"/>
      <c r="N7" s="17"/>
    </row>
    <row r="8" spans="1:49" ht="15">
      <c r="C8" s="47" t="s">
        <v>129</v>
      </c>
      <c r="G8" s="47" t="s">
        <v>130</v>
      </c>
      <c r="H8" s="48"/>
      <c r="I8" s="67"/>
      <c r="J8" s="65"/>
      <c r="K8" s="65"/>
      <c r="L8" s="65"/>
      <c r="M8" s="65"/>
    </row>
    <row r="9" spans="1:49" ht="15">
      <c r="C9" s="47" t="s">
        <v>131</v>
      </c>
      <c r="G9" s="47" t="s">
        <v>132</v>
      </c>
      <c r="H9" s="48"/>
      <c r="I9" s="67"/>
      <c r="J9" s="65"/>
      <c r="K9" s="65"/>
      <c r="L9" s="65"/>
      <c r="M9" s="65"/>
    </row>
    <row r="10" spans="1:49" ht="15">
      <c r="C10" s="47" t="s">
        <v>133</v>
      </c>
      <c r="G10" s="49">
        <v>353440</v>
      </c>
      <c r="H10" s="48"/>
      <c r="I10" s="67"/>
      <c r="J10" s="65"/>
      <c r="K10" s="65"/>
      <c r="L10" s="65"/>
      <c r="M10" s="65"/>
    </row>
    <row r="11" spans="1:49" ht="15">
      <c r="C11" s="47" t="s">
        <v>134</v>
      </c>
      <c r="G11" s="47" t="s">
        <v>135</v>
      </c>
      <c r="H11" s="48"/>
      <c r="I11" s="67"/>
      <c r="J11" s="65"/>
      <c r="K11" s="65"/>
      <c r="L11" s="65"/>
      <c r="M11" s="65"/>
    </row>
    <row r="12" spans="1:49" ht="15">
      <c r="C12" s="47" t="s">
        <v>136</v>
      </c>
      <c r="G12" s="47" t="s">
        <v>137</v>
      </c>
      <c r="H12" s="48"/>
      <c r="I12" s="67"/>
      <c r="J12" s="65"/>
      <c r="K12" s="65"/>
      <c r="L12" s="65"/>
      <c r="M12" s="65"/>
    </row>
    <row r="13" spans="1:49" ht="15">
      <c r="C13" s="75" t="s">
        <v>138</v>
      </c>
      <c r="D13" s="15"/>
      <c r="E13" s="15"/>
      <c r="F13" s="15"/>
      <c r="G13" s="75" t="s">
        <v>139</v>
      </c>
      <c r="H13" s="67"/>
      <c r="I13" s="67"/>
      <c r="J13" s="65"/>
      <c r="K13" s="65"/>
      <c r="L13" s="65"/>
      <c r="M13" s="65"/>
    </row>
    <row r="14" spans="1:49">
      <c r="C14" s="76"/>
      <c r="D14" s="77"/>
      <c r="E14" s="78"/>
      <c r="F14" s="78"/>
      <c r="G14" s="78"/>
      <c r="H14" s="78"/>
      <c r="I14" s="65"/>
      <c r="J14" s="65"/>
      <c r="K14" s="65"/>
      <c r="L14" s="65"/>
      <c r="M14" s="65"/>
      <c r="N14" s="17"/>
    </row>
    <row r="15" spans="1:49" ht="24.75" customHeight="1">
      <c r="C15" s="17"/>
      <c r="D15" s="21"/>
      <c r="E15" s="69" t="s">
        <v>0</v>
      </c>
      <c r="F15" s="69" t="s">
        <v>1</v>
      </c>
      <c r="G15" s="69" t="s">
        <v>2</v>
      </c>
      <c r="H15" s="69" t="s">
        <v>3</v>
      </c>
      <c r="I15" s="68"/>
      <c r="N15" s="17"/>
    </row>
    <row r="16" spans="1:49" ht="21.75" customHeight="1">
      <c r="C16" s="17"/>
      <c r="D16" s="20"/>
      <c r="E16" s="74" t="s">
        <v>4</v>
      </c>
      <c r="F16" s="74" t="s">
        <v>5</v>
      </c>
      <c r="G16" s="74" t="s">
        <v>6</v>
      </c>
      <c r="H16" s="74" t="s">
        <v>7</v>
      </c>
      <c r="N16" s="17"/>
    </row>
    <row r="17" spans="4:9" ht="47.25" customHeight="1">
      <c r="D17" s="22"/>
      <c r="E17" s="70" t="s">
        <v>4</v>
      </c>
      <c r="F17" s="71" t="s">
        <v>8</v>
      </c>
      <c r="G17" s="72" t="s">
        <v>9</v>
      </c>
      <c r="H17" s="73"/>
      <c r="I17" s="68"/>
    </row>
    <row r="18" spans="4:9" ht="20.100000000000001" customHeight="1">
      <c r="D18" s="22"/>
      <c r="E18" s="23">
        <v>2</v>
      </c>
      <c r="F18" s="24" t="s">
        <v>10</v>
      </c>
      <c r="G18" s="25" t="s">
        <v>11</v>
      </c>
      <c r="H18" s="26">
        <v>162373.29999999999</v>
      </c>
      <c r="I18" s="68"/>
    </row>
    <row r="19" spans="4:9" ht="22.5">
      <c r="D19" s="22"/>
      <c r="E19" s="23">
        <v>3</v>
      </c>
      <c r="F19" s="24" t="s">
        <v>12</v>
      </c>
      <c r="G19" s="25" t="s">
        <v>11</v>
      </c>
      <c r="H19" s="27">
        <f>SUM(H20:H21,H28,H31:H37,H40,H43,H46:H47)</f>
        <v>159404.10000000003</v>
      </c>
      <c r="I19" s="68"/>
    </row>
    <row r="20" spans="4:9" ht="20.100000000000001" customHeight="1">
      <c r="D20" s="22"/>
      <c r="E20" s="23" t="s">
        <v>13</v>
      </c>
      <c r="F20" s="28" t="s">
        <v>14</v>
      </c>
      <c r="G20" s="25" t="s">
        <v>11</v>
      </c>
      <c r="H20" s="26">
        <v>0</v>
      </c>
      <c r="I20" s="68"/>
    </row>
    <row r="21" spans="4:9" ht="20.100000000000001" customHeight="1">
      <c r="D21" s="22"/>
      <c r="E21" s="23" t="s">
        <v>15</v>
      </c>
      <c r="F21" s="28" t="s">
        <v>16</v>
      </c>
      <c r="G21" s="25" t="s">
        <v>11</v>
      </c>
      <c r="H21" s="27">
        <f>SUMIF(F22:F27,F23,H22:H27)</f>
        <v>109442.1</v>
      </c>
      <c r="I21" s="68"/>
    </row>
    <row r="22" spans="4:9" ht="20.100000000000001" customHeight="1">
      <c r="D22" s="22"/>
      <c r="E22" s="131" t="s">
        <v>17</v>
      </c>
      <c r="F22" s="29" t="s">
        <v>18</v>
      </c>
      <c r="G22" s="25" t="s">
        <v>11</v>
      </c>
      <c r="H22" s="26">
        <v>109442.1</v>
      </c>
      <c r="I22" s="68"/>
    </row>
    <row r="23" spans="4:9" ht="20.100000000000001" customHeight="1">
      <c r="D23" s="22"/>
      <c r="E23" s="131"/>
      <c r="F23" s="30" t="s">
        <v>19</v>
      </c>
      <c r="G23" s="25" t="s">
        <v>11</v>
      </c>
      <c r="H23" s="26">
        <v>109442.1</v>
      </c>
      <c r="I23" s="68"/>
    </row>
    <row r="24" spans="4:9" ht="20.100000000000001" customHeight="1">
      <c r="D24" s="22"/>
      <c r="E24" s="131"/>
      <c r="F24" s="30" t="s">
        <v>20</v>
      </c>
      <c r="G24" s="31" t="s">
        <v>21</v>
      </c>
      <c r="H24" s="26">
        <v>21471.5</v>
      </c>
      <c r="I24" s="68"/>
    </row>
    <row r="25" spans="4:9" ht="26.25" customHeight="1">
      <c r="D25" s="22"/>
      <c r="E25" s="131"/>
      <c r="F25" s="30" t="s">
        <v>22</v>
      </c>
      <c r="G25" s="25" t="s">
        <v>11</v>
      </c>
      <c r="H25" s="27">
        <v>5096.16</v>
      </c>
      <c r="I25" s="68"/>
    </row>
    <row r="26" spans="4:9" ht="22.5">
      <c r="D26" s="22"/>
      <c r="E26" s="131"/>
      <c r="F26" s="30" t="s">
        <v>23</v>
      </c>
      <c r="G26" s="25" t="s">
        <v>9</v>
      </c>
      <c r="H26" s="84" t="s">
        <v>24</v>
      </c>
      <c r="I26" s="68"/>
    </row>
    <row r="27" spans="4:9" ht="20.100000000000001" customHeight="1">
      <c r="D27" s="22"/>
      <c r="E27" s="32"/>
      <c r="F27" s="33" t="s">
        <v>25</v>
      </c>
      <c r="G27" s="34"/>
      <c r="H27" s="85"/>
      <c r="I27" s="68"/>
    </row>
    <row r="28" spans="4:9" ht="33.75">
      <c r="D28" s="22"/>
      <c r="E28" s="23" t="s">
        <v>26</v>
      </c>
      <c r="F28" s="28" t="s">
        <v>27</v>
      </c>
      <c r="G28" s="25" t="s">
        <v>11</v>
      </c>
      <c r="H28" s="80">
        <v>13814.3</v>
      </c>
      <c r="I28" s="68"/>
    </row>
    <row r="29" spans="4:9" ht="20.100000000000001" customHeight="1">
      <c r="D29" s="22"/>
      <c r="E29" s="23" t="s">
        <v>28</v>
      </c>
      <c r="F29" s="35" t="s">
        <v>29</v>
      </c>
      <c r="G29" s="25" t="s">
        <v>30</v>
      </c>
      <c r="H29" s="27">
        <v>4.0529000000000002</v>
      </c>
      <c r="I29" s="68"/>
    </row>
    <row r="30" spans="4:9" ht="20.100000000000001" customHeight="1">
      <c r="D30" s="22"/>
      <c r="E30" s="23" t="s">
        <v>31</v>
      </c>
      <c r="F30" s="36" t="s">
        <v>32</v>
      </c>
      <c r="G30" s="25" t="s">
        <v>33</v>
      </c>
      <c r="H30" s="26">
        <v>3408.5</v>
      </c>
      <c r="I30" s="68"/>
    </row>
    <row r="31" spans="4:9" ht="22.5">
      <c r="D31" s="22"/>
      <c r="E31" s="23" t="s">
        <v>34</v>
      </c>
      <c r="F31" s="28" t="s">
        <v>35</v>
      </c>
      <c r="G31" s="25" t="s">
        <v>11</v>
      </c>
      <c r="H31" s="26">
        <v>2041.9</v>
      </c>
      <c r="I31" s="68"/>
    </row>
    <row r="32" spans="4:9" ht="25.5" customHeight="1">
      <c r="D32" s="22"/>
      <c r="E32" s="23" t="s">
        <v>36</v>
      </c>
      <c r="F32" s="28" t="s">
        <v>37</v>
      </c>
      <c r="G32" s="25" t="s">
        <v>11</v>
      </c>
      <c r="H32" s="79">
        <v>192</v>
      </c>
      <c r="I32" s="68"/>
    </row>
    <row r="33" spans="4:9" ht="20.100000000000001" customHeight="1">
      <c r="D33" s="22"/>
      <c r="E33" s="23" t="s">
        <v>38</v>
      </c>
      <c r="F33" s="38" t="s">
        <v>39</v>
      </c>
      <c r="G33" s="25" t="s">
        <v>11</v>
      </c>
      <c r="H33" s="26">
        <v>18712.5</v>
      </c>
      <c r="I33" s="68"/>
    </row>
    <row r="34" spans="4:9" ht="30">
      <c r="D34" s="22"/>
      <c r="E34" s="23" t="s">
        <v>40</v>
      </c>
      <c r="F34" s="38" t="s">
        <v>41</v>
      </c>
      <c r="G34" s="25" t="s">
        <v>11</v>
      </c>
      <c r="H34" s="26">
        <v>5651.2</v>
      </c>
      <c r="I34" s="68"/>
    </row>
    <row r="35" spans="4:9" ht="45">
      <c r="D35" s="22"/>
      <c r="E35" s="23" t="s">
        <v>42</v>
      </c>
      <c r="F35" s="38" t="s">
        <v>43</v>
      </c>
      <c r="G35" s="25" t="s">
        <v>11</v>
      </c>
      <c r="H35" s="26">
        <v>1569.6</v>
      </c>
      <c r="I35" s="68"/>
    </row>
    <row r="36" spans="4:9" ht="22.5">
      <c r="D36" s="22"/>
      <c r="E36" s="23" t="s">
        <v>44</v>
      </c>
      <c r="F36" s="28" t="s">
        <v>45</v>
      </c>
      <c r="G36" s="25" t="s">
        <v>11</v>
      </c>
      <c r="H36" s="79">
        <f>187.5</f>
        <v>187.5</v>
      </c>
      <c r="I36" s="68"/>
    </row>
    <row r="37" spans="4:9" ht="20.100000000000001" customHeight="1">
      <c r="D37" s="22"/>
      <c r="E37" s="23" t="s">
        <v>46</v>
      </c>
      <c r="F37" s="28" t="s">
        <v>47</v>
      </c>
      <c r="G37" s="25" t="s">
        <v>11</v>
      </c>
      <c r="H37" s="79">
        <v>1230.5999999999999</v>
      </c>
      <c r="I37" s="68"/>
    </row>
    <row r="38" spans="4:9" ht="20.100000000000001" customHeight="1">
      <c r="D38" s="22"/>
      <c r="E38" s="23" t="s">
        <v>48</v>
      </c>
      <c r="F38" s="36" t="s">
        <v>49</v>
      </c>
      <c r="G38" s="25" t="s">
        <v>11</v>
      </c>
      <c r="H38" s="26">
        <v>0</v>
      </c>
      <c r="I38" s="68"/>
    </row>
    <row r="39" spans="4:9" ht="20.100000000000001" customHeight="1">
      <c r="D39" s="22"/>
      <c r="E39" s="23" t="s">
        <v>50</v>
      </c>
      <c r="F39" s="36" t="s">
        <v>51</v>
      </c>
      <c r="G39" s="25" t="s">
        <v>11</v>
      </c>
      <c r="H39" s="26">
        <v>0</v>
      </c>
      <c r="I39" s="68"/>
    </row>
    <row r="40" spans="4:9" ht="20.100000000000001" customHeight="1">
      <c r="D40" s="22"/>
      <c r="E40" s="23" t="s">
        <v>52</v>
      </c>
      <c r="F40" s="28" t="s">
        <v>53</v>
      </c>
      <c r="G40" s="25" t="s">
        <v>11</v>
      </c>
      <c r="H40" s="79">
        <f>1100.5-H36</f>
        <v>913</v>
      </c>
      <c r="I40" s="68"/>
    </row>
    <row r="41" spans="4:9" ht="20.100000000000001" customHeight="1">
      <c r="D41" s="22"/>
      <c r="E41" s="23" t="s">
        <v>54</v>
      </c>
      <c r="F41" s="36" t="s">
        <v>49</v>
      </c>
      <c r="G41" s="25" t="s">
        <v>11</v>
      </c>
      <c r="H41" s="26">
        <v>0</v>
      </c>
      <c r="I41" s="68"/>
    </row>
    <row r="42" spans="4:9" ht="20.100000000000001" customHeight="1">
      <c r="D42" s="22"/>
      <c r="E42" s="23" t="s">
        <v>55</v>
      </c>
      <c r="F42" s="36" t="s">
        <v>51</v>
      </c>
      <c r="G42" s="25" t="s">
        <v>11</v>
      </c>
      <c r="H42" s="26">
        <v>0</v>
      </c>
      <c r="I42" s="68"/>
    </row>
    <row r="43" spans="4:9" ht="30">
      <c r="D43" s="22"/>
      <c r="E43" s="23" t="s">
        <v>56</v>
      </c>
      <c r="F43" s="38" t="s">
        <v>57</v>
      </c>
      <c r="G43" s="25" t="s">
        <v>11</v>
      </c>
      <c r="H43" s="79">
        <f>H44+H45</f>
        <v>4676.2</v>
      </c>
      <c r="I43" s="68"/>
    </row>
    <row r="44" spans="4:9" ht="22.5">
      <c r="D44" s="22"/>
      <c r="E44" s="23" t="s">
        <v>58</v>
      </c>
      <c r="F44" s="39" t="s">
        <v>59</v>
      </c>
      <c r="G44" s="25" t="s">
        <v>11</v>
      </c>
      <c r="H44" s="40">
        <v>3806.5</v>
      </c>
      <c r="I44" s="68"/>
    </row>
    <row r="45" spans="4:9" ht="22.5">
      <c r="D45" s="22"/>
      <c r="E45" s="23" t="s">
        <v>60</v>
      </c>
      <c r="F45" s="39" t="s">
        <v>61</v>
      </c>
      <c r="G45" s="25" t="s">
        <v>11</v>
      </c>
      <c r="H45" s="40">
        <v>869.7</v>
      </c>
      <c r="I45" s="68"/>
    </row>
    <row r="46" spans="4:9" ht="45">
      <c r="D46" s="22"/>
      <c r="E46" s="23" t="s">
        <v>62</v>
      </c>
      <c r="F46" s="28" t="s">
        <v>63</v>
      </c>
      <c r="G46" s="25" t="s">
        <v>11</v>
      </c>
      <c r="H46" s="81">
        <v>973.2</v>
      </c>
      <c r="I46" s="68"/>
    </row>
    <row r="47" spans="4:9" ht="20.100000000000001" customHeight="1">
      <c r="D47" s="22"/>
      <c r="E47" s="32"/>
      <c r="F47" s="33" t="s">
        <v>64</v>
      </c>
      <c r="G47" s="34"/>
      <c r="H47" s="83"/>
      <c r="I47" s="68"/>
    </row>
    <row r="48" spans="4:9" ht="33.75">
      <c r="D48" s="22"/>
      <c r="E48" s="23" t="s">
        <v>7</v>
      </c>
      <c r="F48" s="24" t="s">
        <v>65</v>
      </c>
      <c r="G48" s="25" t="s">
        <v>11</v>
      </c>
      <c r="H48" s="82">
        <v>277.39999999999998</v>
      </c>
      <c r="I48" s="68"/>
    </row>
    <row r="49" spans="4:9" ht="27.75" customHeight="1">
      <c r="D49" s="22"/>
      <c r="E49" s="23" t="s">
        <v>66</v>
      </c>
      <c r="F49" s="24" t="s">
        <v>67</v>
      </c>
      <c r="G49" s="25" t="s">
        <v>11</v>
      </c>
      <c r="H49" s="26">
        <v>237.4</v>
      </c>
      <c r="I49" s="68"/>
    </row>
    <row r="50" spans="4:9" ht="33.75">
      <c r="D50" s="22"/>
      <c r="E50" s="23" t="s">
        <v>68</v>
      </c>
      <c r="F50" s="28" t="s">
        <v>69</v>
      </c>
      <c r="G50" s="25" t="s">
        <v>11</v>
      </c>
      <c r="H50" s="26">
        <v>0</v>
      </c>
      <c r="I50" s="68"/>
    </row>
    <row r="51" spans="4:9" ht="20.100000000000001" customHeight="1">
      <c r="D51" s="22"/>
      <c r="E51" s="41" t="s">
        <v>70</v>
      </c>
      <c r="F51" s="24" t="s">
        <v>71</v>
      </c>
      <c r="G51" s="25" t="s">
        <v>72</v>
      </c>
      <c r="H51" s="79">
        <v>119.6</v>
      </c>
      <c r="I51" s="68"/>
    </row>
    <row r="52" spans="4:9" ht="20.100000000000001" customHeight="1">
      <c r="D52" s="22"/>
      <c r="E52" s="41" t="s">
        <v>73</v>
      </c>
      <c r="F52" s="24" t="s">
        <v>74</v>
      </c>
      <c r="G52" s="25" t="s">
        <v>72</v>
      </c>
      <c r="H52" s="79">
        <f>H51-тех.возм.!B9</f>
        <v>118.28999999999999</v>
      </c>
      <c r="I52" s="68"/>
    </row>
    <row r="53" spans="4:9" ht="25.5" customHeight="1">
      <c r="D53" s="22"/>
      <c r="E53" s="41" t="s">
        <v>75</v>
      </c>
      <c r="F53" s="24" t="s">
        <v>76</v>
      </c>
      <c r="G53" s="25" t="s">
        <v>77</v>
      </c>
      <c r="H53" s="37">
        <v>150.80019999999999</v>
      </c>
      <c r="I53" s="68"/>
    </row>
    <row r="54" spans="4:9" ht="22.5">
      <c r="D54" s="22"/>
      <c r="E54" s="41" t="s">
        <v>78</v>
      </c>
      <c r="F54" s="28" t="s">
        <v>79</v>
      </c>
      <c r="G54" s="25" t="s">
        <v>77</v>
      </c>
      <c r="H54" s="62">
        <v>5.0982000000000003</v>
      </c>
      <c r="I54" s="68"/>
    </row>
    <row r="55" spans="4:9" ht="25.5" customHeight="1">
      <c r="D55" s="22"/>
      <c r="E55" s="41" t="s">
        <v>80</v>
      </c>
      <c r="F55" s="24" t="s">
        <v>81</v>
      </c>
      <c r="G55" s="25" t="s">
        <v>77</v>
      </c>
      <c r="H55" s="37">
        <v>0</v>
      </c>
      <c r="I55" s="68"/>
    </row>
    <row r="56" spans="4:9" ht="23.25" customHeight="1">
      <c r="D56" s="22"/>
      <c r="E56" s="41" t="s">
        <v>82</v>
      </c>
      <c r="F56" s="24" t="s">
        <v>83</v>
      </c>
      <c r="G56" s="25" t="s">
        <v>77</v>
      </c>
      <c r="H56" s="63">
        <f>SUM(H57:H58)</f>
        <v>127.76300000000001</v>
      </c>
      <c r="I56" s="68"/>
    </row>
    <row r="57" spans="4:9" ht="20.100000000000001" customHeight="1">
      <c r="D57" s="22"/>
      <c r="E57" s="41" t="s">
        <v>84</v>
      </c>
      <c r="F57" s="28" t="s">
        <v>85</v>
      </c>
      <c r="G57" s="25" t="s">
        <v>77</v>
      </c>
      <c r="H57" s="62">
        <v>127.47</v>
      </c>
      <c r="I57" s="68"/>
    </row>
    <row r="58" spans="4:9" ht="20.100000000000001" customHeight="1">
      <c r="D58" s="22"/>
      <c r="E58" s="41" t="s">
        <v>86</v>
      </c>
      <c r="F58" s="28" t="s">
        <v>87</v>
      </c>
      <c r="G58" s="25" t="s">
        <v>77</v>
      </c>
      <c r="H58" s="62">
        <v>0.29299999999999998</v>
      </c>
      <c r="I58" s="68"/>
    </row>
    <row r="59" spans="4:9" ht="25.5" customHeight="1">
      <c r="D59" s="22"/>
      <c r="E59" s="41" t="s">
        <v>88</v>
      </c>
      <c r="F59" s="24" t="s">
        <v>89</v>
      </c>
      <c r="G59" s="25" t="s">
        <v>90</v>
      </c>
      <c r="H59" s="79">
        <v>12.31</v>
      </c>
      <c r="I59" s="68"/>
    </row>
    <row r="60" spans="4:9" ht="20.100000000000001" customHeight="1">
      <c r="D60" s="22"/>
      <c r="E60" s="41" t="s">
        <v>91</v>
      </c>
      <c r="F60" s="24" t="s">
        <v>92</v>
      </c>
      <c r="G60" s="25" t="s">
        <v>93</v>
      </c>
      <c r="H60" s="62">
        <v>17.939</v>
      </c>
      <c r="I60" s="68"/>
    </row>
    <row r="61" spans="4:9" ht="20.100000000000001" customHeight="1">
      <c r="D61" s="22"/>
      <c r="E61" s="41" t="s">
        <v>94</v>
      </c>
      <c r="F61" s="42" t="s">
        <v>95</v>
      </c>
      <c r="G61" s="25" t="s">
        <v>93</v>
      </c>
      <c r="H61" s="102">
        <v>0</v>
      </c>
      <c r="I61" s="68"/>
    </row>
    <row r="62" spans="4:9" ht="20.100000000000001" customHeight="1">
      <c r="D62" s="22"/>
      <c r="E62" s="41" t="s">
        <v>96</v>
      </c>
      <c r="F62" s="42" t="s">
        <v>97</v>
      </c>
      <c r="G62" s="25" t="s">
        <v>93</v>
      </c>
      <c r="H62" s="102">
        <f>H60</f>
        <v>17.939</v>
      </c>
      <c r="I62" s="68"/>
    </row>
    <row r="63" spans="4:9" ht="27" customHeight="1">
      <c r="D63" s="22"/>
      <c r="E63" s="41" t="s">
        <v>98</v>
      </c>
      <c r="F63" s="24" t="s">
        <v>99</v>
      </c>
      <c r="G63" s="25" t="s">
        <v>100</v>
      </c>
      <c r="H63" s="26">
        <f>15.767*2</f>
        <v>31.533999999999999</v>
      </c>
      <c r="I63" s="68"/>
    </row>
    <row r="64" spans="4:9" ht="25.5" customHeight="1">
      <c r="D64" s="22"/>
      <c r="E64" s="41" t="s">
        <v>101</v>
      </c>
      <c r="F64" s="24" t="s">
        <v>102</v>
      </c>
      <c r="G64" s="25" t="s">
        <v>100</v>
      </c>
      <c r="H64" s="26">
        <v>0</v>
      </c>
      <c r="I64" s="68"/>
    </row>
    <row r="65" spans="3:11" ht="20.100000000000001" customHeight="1">
      <c r="D65" s="22"/>
      <c r="E65" s="41" t="s">
        <v>103</v>
      </c>
      <c r="F65" s="24" t="s">
        <v>104</v>
      </c>
      <c r="G65" s="25" t="s">
        <v>105</v>
      </c>
      <c r="H65" s="43">
        <v>0</v>
      </c>
      <c r="I65" s="68"/>
    </row>
    <row r="66" spans="3:11" ht="20.100000000000001" customHeight="1">
      <c r="D66" s="22"/>
      <c r="E66" s="41" t="s">
        <v>106</v>
      </c>
      <c r="F66" s="24" t="s">
        <v>107</v>
      </c>
      <c r="G66" s="25" t="s">
        <v>105</v>
      </c>
      <c r="H66" s="43">
        <v>3</v>
      </c>
      <c r="I66" s="68"/>
    </row>
    <row r="67" spans="3:11" ht="20.100000000000001" customHeight="1">
      <c r="D67" s="22"/>
      <c r="E67" s="41" t="s">
        <v>108</v>
      </c>
      <c r="F67" s="24" t="s">
        <v>109</v>
      </c>
      <c r="G67" s="25" t="s">
        <v>105</v>
      </c>
      <c r="H67" s="43">
        <v>0</v>
      </c>
      <c r="I67" s="68"/>
    </row>
    <row r="68" spans="3:11" ht="27.75" customHeight="1">
      <c r="D68" s="22"/>
      <c r="E68" s="41" t="s">
        <v>110</v>
      </c>
      <c r="F68" s="24" t="s">
        <v>111</v>
      </c>
      <c r="G68" s="25" t="s">
        <v>112</v>
      </c>
      <c r="H68" s="43">
        <v>89</v>
      </c>
      <c r="I68" s="68"/>
    </row>
    <row r="69" spans="3:11" ht="22.5">
      <c r="D69" s="22"/>
      <c r="E69" s="41" t="s">
        <v>113</v>
      </c>
      <c r="F69" s="24" t="s">
        <v>114</v>
      </c>
      <c r="G69" s="25" t="s">
        <v>115</v>
      </c>
      <c r="H69" s="64">
        <v>160.69</v>
      </c>
      <c r="I69" s="68"/>
    </row>
    <row r="70" spans="3:11" ht="26.25" customHeight="1">
      <c r="D70" s="22"/>
      <c r="E70" s="41" t="s">
        <v>116</v>
      </c>
      <c r="F70" s="24" t="s">
        <v>117</v>
      </c>
      <c r="G70" s="25" t="s">
        <v>118</v>
      </c>
      <c r="H70" s="26">
        <v>22.6</v>
      </c>
      <c r="I70" s="68"/>
    </row>
    <row r="71" spans="3:11" ht="23.25" customHeight="1">
      <c r="D71" s="22"/>
      <c r="E71" s="41" t="s">
        <v>119</v>
      </c>
      <c r="F71" s="24" t="s">
        <v>120</v>
      </c>
      <c r="G71" s="25" t="s">
        <v>121</v>
      </c>
      <c r="H71" s="26">
        <v>0.3</v>
      </c>
      <c r="I71" s="68"/>
    </row>
    <row r="72" spans="3:11" ht="20.100000000000001" customHeight="1">
      <c r="D72" s="22"/>
      <c r="E72" s="41" t="s">
        <v>122</v>
      </c>
      <c r="F72" s="44" t="s">
        <v>123</v>
      </c>
      <c r="G72" s="45"/>
      <c r="H72" s="46" t="s">
        <v>124</v>
      </c>
      <c r="I72" s="68"/>
    </row>
    <row r="73" spans="3:11" ht="32.25" customHeight="1">
      <c r="E73" s="88" t="s">
        <v>125</v>
      </c>
      <c r="F73" s="132" t="s">
        <v>126</v>
      </c>
      <c r="G73" s="132"/>
      <c r="H73" s="132"/>
    </row>
    <row r="74" spans="3:11" ht="15">
      <c r="C74" s="129"/>
      <c r="D74" s="129"/>
      <c r="E74" s="89"/>
      <c r="F74" s="90"/>
      <c r="G74" s="90"/>
      <c r="H74" s="90"/>
      <c r="I74" s="90"/>
      <c r="J74" s="90"/>
      <c r="K74" s="90"/>
    </row>
    <row r="106" spans="6:9" ht="15">
      <c r="F106" s="128"/>
      <c r="G106" s="128"/>
      <c r="H106" s="128"/>
      <c r="I106" s="66"/>
    </row>
    <row r="107" spans="6:9" ht="16.5" customHeight="1">
      <c r="F107" s="59"/>
      <c r="G107" s="97"/>
      <c r="H107" s="97"/>
      <c r="I107" s="66"/>
    </row>
    <row r="108" spans="6:9" ht="15" customHeight="1">
      <c r="F108" s="58"/>
      <c r="G108" s="97"/>
      <c r="H108" s="97"/>
      <c r="I108" s="66"/>
    </row>
    <row r="109" spans="6:9" ht="15" customHeight="1">
      <c r="F109" s="58"/>
      <c r="G109" s="97"/>
      <c r="H109" s="97"/>
      <c r="I109" s="66"/>
    </row>
    <row r="110" spans="6:9" ht="15" customHeight="1">
      <c r="F110"/>
      <c r="G110" s="97"/>
      <c r="H110" s="97"/>
      <c r="I110" s="66"/>
    </row>
    <row r="111" spans="6:9" ht="15">
      <c r="F111"/>
      <c r="G111"/>
      <c r="H111"/>
      <c r="I111" s="66"/>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2:H17"/>
  <sheetViews>
    <sheetView workbookViewId="0">
      <selection activeCell="A21" sqref="A21"/>
    </sheetView>
  </sheetViews>
  <sheetFormatPr defaultRowHeight="15"/>
  <cols>
    <col min="1" max="1" width="49.7109375" customWidth="1"/>
  </cols>
  <sheetData>
    <row r="2" spans="1:8" ht="15.75" thickBot="1"/>
    <row r="3" spans="1:8" s="3" customFormat="1" ht="15.75" thickBot="1">
      <c r="A3" s="133" t="s">
        <v>140</v>
      </c>
      <c r="B3" s="134"/>
      <c r="D3" s="15"/>
      <c r="E3" s="15"/>
      <c r="F3" s="66"/>
      <c r="G3" s="15"/>
      <c r="H3" s="15"/>
    </row>
    <row r="4" spans="1:8" s="3" customFormat="1" ht="26.25">
      <c r="A4" s="50" t="s">
        <v>141</v>
      </c>
      <c r="B4" s="51">
        <v>1</v>
      </c>
      <c r="D4" s="15"/>
      <c r="E4" s="15"/>
      <c r="F4" s="66"/>
      <c r="G4" s="15"/>
      <c r="H4" s="15"/>
    </row>
    <row r="5" spans="1:8" s="3" customFormat="1" ht="26.25">
      <c r="A5" s="52" t="s">
        <v>142</v>
      </c>
      <c r="B5" s="53">
        <v>1</v>
      </c>
      <c r="D5" s="15"/>
      <c r="E5" s="15"/>
      <c r="F5" s="66"/>
      <c r="G5" s="15"/>
      <c r="H5" s="15"/>
    </row>
    <row r="6" spans="1:8" s="3" customFormat="1" ht="39">
      <c r="A6" s="52" t="s">
        <v>143</v>
      </c>
      <c r="B6" s="53">
        <v>0</v>
      </c>
      <c r="D6" s="15"/>
      <c r="E6" s="15"/>
      <c r="F6" s="66"/>
      <c r="G6" s="15"/>
      <c r="H6" s="15"/>
    </row>
    <row r="7" spans="1:8" s="3" customFormat="1">
      <c r="A7" s="52" t="s">
        <v>144</v>
      </c>
      <c r="B7" s="54"/>
      <c r="D7" s="15"/>
      <c r="E7" s="15"/>
      <c r="F7" s="66"/>
      <c r="G7" s="15"/>
      <c r="H7" s="15"/>
    </row>
    <row r="8" spans="1:8" s="3" customFormat="1" ht="26.25">
      <c r="A8" s="91" t="s">
        <v>145</v>
      </c>
      <c r="B8" s="54" t="s">
        <v>146</v>
      </c>
      <c r="D8" s="15"/>
      <c r="E8" s="15"/>
      <c r="F8" s="66"/>
      <c r="G8" s="15"/>
      <c r="H8" s="15"/>
    </row>
    <row r="9" spans="1:8" s="3" customFormat="1" ht="26.25">
      <c r="A9" s="91" t="s">
        <v>147</v>
      </c>
      <c r="B9" s="96" t="s">
        <v>160</v>
      </c>
      <c r="D9" s="15"/>
      <c r="E9" s="15"/>
      <c r="F9" s="66"/>
      <c r="G9" s="15"/>
      <c r="H9" s="15"/>
    </row>
    <row r="10" spans="1:8" s="3" customFormat="1" ht="26.25" thickBot="1">
      <c r="A10" s="92" t="s">
        <v>148</v>
      </c>
      <c r="B10" s="55" t="s">
        <v>146</v>
      </c>
      <c r="D10" s="15"/>
      <c r="E10" s="15"/>
      <c r="F10" s="15"/>
      <c r="G10" s="15"/>
      <c r="H10" s="15"/>
    </row>
    <row r="11" spans="1:8" s="3" customFormat="1" ht="12" thickBot="1">
      <c r="D11" s="15"/>
      <c r="E11" s="15"/>
      <c r="F11" s="15"/>
      <c r="G11" s="15"/>
      <c r="H11" s="15"/>
    </row>
    <row r="12" spans="1:8" s="3" customFormat="1" ht="13.5" thickBot="1">
      <c r="A12" s="133" t="s">
        <v>149</v>
      </c>
      <c r="B12" s="134"/>
      <c r="D12" s="15"/>
      <c r="E12" s="15"/>
      <c r="F12" s="15"/>
      <c r="G12" s="15"/>
      <c r="H12" s="15"/>
    </row>
    <row r="13" spans="1:8" s="3" customFormat="1" ht="19.5" customHeight="1">
      <c r="A13" s="56" t="s">
        <v>150</v>
      </c>
      <c r="B13" s="57" t="s">
        <v>146</v>
      </c>
      <c r="D13" s="15"/>
      <c r="E13" s="15"/>
      <c r="F13" s="15"/>
      <c r="G13" s="15"/>
      <c r="H13" s="15"/>
    </row>
    <row r="14" spans="1:8" s="3" customFormat="1" ht="32.25" customHeight="1">
      <c r="A14" s="87" t="s">
        <v>151</v>
      </c>
      <c r="B14" s="53" t="s">
        <v>146</v>
      </c>
      <c r="D14" s="15"/>
      <c r="E14" s="15"/>
      <c r="F14" s="15"/>
      <c r="G14" s="15"/>
      <c r="H14" s="15"/>
    </row>
    <row r="15" spans="1:8" s="3" customFormat="1" ht="42" customHeight="1">
      <c r="A15" s="86" t="s">
        <v>152</v>
      </c>
      <c r="B15" s="53" t="s">
        <v>146</v>
      </c>
      <c r="D15" s="15"/>
      <c r="E15" s="15"/>
      <c r="F15" s="15"/>
      <c r="G15" s="15"/>
      <c r="H15" s="15"/>
    </row>
    <row r="16" spans="1:8" s="3" customFormat="1" ht="28.5" customHeight="1">
      <c r="A16" s="86" t="s">
        <v>153</v>
      </c>
      <c r="B16" s="53" t="s">
        <v>146</v>
      </c>
      <c r="D16" s="15"/>
      <c r="E16" s="15"/>
      <c r="F16" s="15"/>
      <c r="G16" s="15"/>
      <c r="H16" s="15"/>
    </row>
    <row r="17" spans="1:8" s="3" customFormat="1" ht="57" customHeight="1">
      <c r="A17" s="86" t="s">
        <v>154</v>
      </c>
      <c r="B17" s="53" t="s">
        <v>146</v>
      </c>
      <c r="D17" s="15"/>
      <c r="E17" s="15"/>
      <c r="F17" s="15"/>
      <c r="G17" s="15"/>
      <c r="H17" s="15"/>
    </row>
  </sheetData>
  <mergeCells count="2">
    <mergeCell ref="A3:B3"/>
    <mergeCell ref="A12: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22"/>
  <sheetViews>
    <sheetView tabSelected="1" workbookViewId="0">
      <selection activeCell="A4" sqref="A4:C4"/>
    </sheetView>
  </sheetViews>
  <sheetFormatPr defaultRowHeight="15"/>
  <cols>
    <col min="1" max="1" width="44.5703125" style="101" customWidth="1"/>
    <col min="2" max="2" width="22.28515625" style="101" customWidth="1"/>
    <col min="3" max="3" width="20.28515625" style="101" customWidth="1"/>
    <col min="4" max="16384" width="9.140625" style="101"/>
  </cols>
  <sheetData>
    <row r="1" spans="1:8" s="100" customFormat="1" ht="18" customHeight="1">
      <c r="A1" s="143" t="s">
        <v>156</v>
      </c>
      <c r="B1" s="143"/>
      <c r="C1" s="143"/>
      <c r="D1" s="98"/>
      <c r="E1" s="99"/>
      <c r="F1" s="99"/>
      <c r="G1" s="99"/>
      <c r="H1" s="99"/>
    </row>
    <row r="2" spans="1:8" s="100" customFormat="1" ht="6.75" customHeight="1">
      <c r="A2" s="144"/>
      <c r="B2" s="144"/>
      <c r="C2" s="144"/>
      <c r="D2" s="98"/>
      <c r="E2" s="99"/>
      <c r="F2" s="99"/>
      <c r="G2" s="99"/>
      <c r="H2" s="99"/>
    </row>
    <row r="3" spans="1:8" s="100" customFormat="1">
      <c r="A3" s="101" t="s">
        <v>155</v>
      </c>
      <c r="B3" s="101"/>
      <c r="C3" s="101"/>
      <c r="D3" s="98"/>
      <c r="E3" s="99"/>
      <c r="F3" s="99"/>
      <c r="G3" s="99"/>
      <c r="H3" s="99"/>
    </row>
    <row r="4" spans="1:8" s="100" customFormat="1" ht="35.25" customHeight="1" thickBot="1">
      <c r="A4" s="148" t="s">
        <v>182</v>
      </c>
      <c r="B4" s="148"/>
      <c r="C4" s="148"/>
      <c r="D4" s="98"/>
      <c r="E4" s="99"/>
      <c r="F4" s="99"/>
      <c r="G4" s="99"/>
      <c r="H4" s="99"/>
    </row>
    <row r="5" spans="1:8" s="100" customFormat="1" ht="15" customHeight="1" thickBot="1">
      <c r="A5" s="149" t="s">
        <v>156</v>
      </c>
      <c r="B5" s="150"/>
      <c r="C5" s="151">
        <v>1173.83</v>
      </c>
      <c r="D5" s="98"/>
      <c r="E5" s="99"/>
      <c r="F5" s="99"/>
      <c r="G5" s="99"/>
      <c r="H5" s="99"/>
    </row>
    <row r="6" spans="1:8" s="100" customFormat="1" ht="16.5" thickBot="1">
      <c r="A6" s="103" t="s">
        <v>157</v>
      </c>
      <c r="B6" s="93" t="s">
        <v>158</v>
      </c>
      <c r="C6" s="125" t="s">
        <v>183</v>
      </c>
      <c r="D6" s="98"/>
      <c r="E6" s="99"/>
      <c r="F6" s="99"/>
      <c r="G6" s="99"/>
      <c r="H6" s="99"/>
    </row>
    <row r="7" spans="1:8" s="100" customFormat="1" ht="15" customHeight="1" thickBot="1">
      <c r="A7" s="145" t="s">
        <v>161</v>
      </c>
      <c r="B7" s="146"/>
      <c r="C7" s="147">
        <v>1173.83</v>
      </c>
      <c r="D7" s="98"/>
      <c r="E7" s="99"/>
      <c r="F7" s="99"/>
      <c r="G7" s="99"/>
      <c r="H7" s="99"/>
    </row>
    <row r="8" spans="1:8" s="100" customFormat="1" ht="16.5" thickBot="1">
      <c r="A8" s="138" t="s">
        <v>184</v>
      </c>
      <c r="B8" s="139"/>
      <c r="C8" s="140">
        <v>1173.83</v>
      </c>
      <c r="D8" s="98"/>
      <c r="E8" s="99"/>
      <c r="F8" s="99"/>
      <c r="G8" s="99"/>
      <c r="H8" s="99"/>
    </row>
    <row r="9" spans="1:8" s="100" customFormat="1" ht="39.75" customHeight="1">
      <c r="A9" s="141" t="s">
        <v>159</v>
      </c>
      <c r="B9" s="94" t="s">
        <v>185</v>
      </c>
      <c r="C9" s="94">
        <v>1330.88</v>
      </c>
      <c r="D9" s="98"/>
      <c r="E9" s="99"/>
      <c r="F9" s="99"/>
      <c r="G9" s="99"/>
      <c r="H9" s="99"/>
    </row>
    <row r="10" spans="1:8" s="100" customFormat="1" ht="39.75" customHeight="1" thickBot="1">
      <c r="A10" s="142"/>
      <c r="B10" s="95" t="s">
        <v>186</v>
      </c>
      <c r="C10" s="95">
        <v>1385.13</v>
      </c>
      <c r="D10" s="98"/>
      <c r="E10" s="99"/>
      <c r="F10" s="99"/>
      <c r="G10" s="99"/>
      <c r="H10" s="99"/>
    </row>
    <row r="11" spans="1:8" s="100" customFormat="1" ht="39.75" customHeight="1">
      <c r="A11" s="141" t="s">
        <v>159</v>
      </c>
      <c r="B11" s="94" t="s">
        <v>187</v>
      </c>
      <c r="C11" s="94">
        <v>1385.13</v>
      </c>
      <c r="D11" s="98"/>
      <c r="E11" s="99"/>
      <c r="F11" s="99"/>
      <c r="G11" s="99"/>
      <c r="H11" s="99"/>
    </row>
    <row r="12" spans="1:8" s="100" customFormat="1" ht="39.75" customHeight="1" thickBot="1">
      <c r="A12" s="142"/>
      <c r="B12" s="95" t="s">
        <v>188</v>
      </c>
      <c r="C12" s="95">
        <v>1446.61</v>
      </c>
      <c r="D12" s="98"/>
      <c r="E12" s="99"/>
      <c r="F12" s="99"/>
      <c r="G12" s="99"/>
      <c r="H12" s="99"/>
    </row>
    <row r="13" spans="1:8" s="100" customFormat="1" ht="39.75" customHeight="1">
      <c r="A13" s="141" t="s">
        <v>159</v>
      </c>
      <c r="B13" s="94" t="s">
        <v>189</v>
      </c>
      <c r="C13" s="94">
        <v>1446.61</v>
      </c>
      <c r="D13" s="98"/>
      <c r="E13" s="99"/>
      <c r="F13" s="99"/>
      <c r="G13" s="99"/>
      <c r="H13" s="99"/>
    </row>
    <row r="14" spans="1:8" s="100" customFormat="1" ht="39.75" customHeight="1" thickBot="1">
      <c r="A14" s="142"/>
      <c r="B14" s="95" t="s">
        <v>190</v>
      </c>
      <c r="C14" s="95">
        <v>1504.52</v>
      </c>
      <c r="D14" s="98"/>
      <c r="E14" s="99"/>
      <c r="F14" s="99"/>
      <c r="G14" s="99"/>
      <c r="H14" s="99"/>
    </row>
    <row r="15" spans="1:8" s="100" customFormat="1" ht="20.25" customHeight="1" thickBot="1">
      <c r="A15" s="135" t="s">
        <v>162</v>
      </c>
      <c r="B15" s="136"/>
      <c r="C15" s="137">
        <v>1173.83</v>
      </c>
      <c r="D15" s="98"/>
      <c r="E15" s="99"/>
      <c r="F15" s="99"/>
      <c r="G15" s="99"/>
      <c r="H15" s="99"/>
    </row>
    <row r="16" spans="1:8" s="100" customFormat="1" ht="20.25" customHeight="1" thickBot="1">
      <c r="A16" s="138" t="s">
        <v>184</v>
      </c>
      <c r="B16" s="139"/>
      <c r="C16" s="140"/>
      <c r="D16" s="98"/>
      <c r="E16" s="99"/>
      <c r="F16" s="99"/>
      <c r="G16" s="99"/>
      <c r="H16" s="99"/>
    </row>
    <row r="17" spans="1:8" s="100" customFormat="1" ht="40.5" customHeight="1">
      <c r="A17" s="141" t="s">
        <v>159</v>
      </c>
      <c r="B17" s="94" t="s">
        <v>185</v>
      </c>
      <c r="C17" s="94">
        <v>1570.44</v>
      </c>
      <c r="D17" s="98"/>
      <c r="E17" s="99"/>
      <c r="F17" s="99"/>
      <c r="G17" s="99"/>
      <c r="H17" s="99"/>
    </row>
    <row r="18" spans="1:8" s="100" customFormat="1" ht="40.5" customHeight="1" thickBot="1">
      <c r="A18" s="142"/>
      <c r="B18" s="95" t="s">
        <v>186</v>
      </c>
      <c r="C18" s="95">
        <v>1634.45</v>
      </c>
      <c r="D18" s="98"/>
      <c r="E18" s="99"/>
      <c r="F18" s="99"/>
      <c r="G18" s="99"/>
      <c r="H18" s="99"/>
    </row>
    <row r="19" spans="1:8" ht="31.5">
      <c r="A19" s="141" t="s">
        <v>159</v>
      </c>
      <c r="B19" s="94" t="s">
        <v>187</v>
      </c>
      <c r="C19" s="94">
        <v>1634.45</v>
      </c>
    </row>
    <row r="20" spans="1:8" ht="32.25" thickBot="1">
      <c r="A20" s="142"/>
      <c r="B20" s="95" t="s">
        <v>188</v>
      </c>
      <c r="C20" s="126">
        <v>1707</v>
      </c>
    </row>
    <row r="21" spans="1:8" ht="31.5">
      <c r="A21" s="141" t="s">
        <v>159</v>
      </c>
      <c r="B21" s="94" t="s">
        <v>189</v>
      </c>
      <c r="C21" s="127">
        <v>1707</v>
      </c>
    </row>
    <row r="22" spans="1:8" ht="32.25" thickBot="1">
      <c r="A22" s="142"/>
      <c r="B22" s="95" t="s">
        <v>190</v>
      </c>
      <c r="C22" s="95">
        <v>1775.33</v>
      </c>
    </row>
  </sheetData>
  <mergeCells count="14">
    <mergeCell ref="A13:A14"/>
    <mergeCell ref="A1:C1"/>
    <mergeCell ref="A2:C2"/>
    <mergeCell ref="A7:C7"/>
    <mergeCell ref="A4:C4"/>
    <mergeCell ref="A5:C5"/>
    <mergeCell ref="A8:C8"/>
    <mergeCell ref="A9:A10"/>
    <mergeCell ref="A11:A12"/>
    <mergeCell ref="A15:C15"/>
    <mergeCell ref="A16:C16"/>
    <mergeCell ref="A17:A18"/>
    <mergeCell ref="A19:A20"/>
    <mergeCell ref="A21:A2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D13"/>
  <sheetViews>
    <sheetView workbookViewId="0">
      <selection activeCell="A2" sqref="A2:D2"/>
    </sheetView>
  </sheetViews>
  <sheetFormatPr defaultRowHeight="15"/>
  <cols>
    <col min="2" max="2" width="36.140625" customWidth="1"/>
    <col min="4" max="4" width="9.42578125" bestFit="1" customWidth="1"/>
  </cols>
  <sheetData>
    <row r="2" spans="1:4">
      <c r="A2" s="152" t="s">
        <v>181</v>
      </c>
      <c r="B2" s="152"/>
      <c r="C2" s="152"/>
      <c r="D2" s="152"/>
    </row>
    <row r="3" spans="1:4" ht="15.75" thickBot="1">
      <c r="A3" s="116"/>
      <c r="B3" s="116"/>
      <c r="C3" s="116"/>
      <c r="D3" s="116"/>
    </row>
    <row r="4" spans="1:4" s="104" customFormat="1" ht="12.75">
      <c r="A4" s="117" t="s">
        <v>164</v>
      </c>
      <c r="B4" s="118" t="s">
        <v>165</v>
      </c>
      <c r="C4" s="119" t="s">
        <v>166</v>
      </c>
      <c r="D4" s="120">
        <f>D7+D5</f>
        <v>147049.1</v>
      </c>
    </row>
    <row r="5" spans="1:4" s="104" customFormat="1" ht="12.75">
      <c r="A5" s="105" t="s">
        <v>167</v>
      </c>
      <c r="B5" s="106" t="s">
        <v>168</v>
      </c>
      <c r="C5" s="107" t="s">
        <v>166</v>
      </c>
      <c r="D5" s="108">
        <v>4971.3999999999996</v>
      </c>
    </row>
    <row r="6" spans="1:4" s="104" customFormat="1" ht="12.75">
      <c r="A6" s="105" t="s">
        <v>169</v>
      </c>
      <c r="B6" s="106" t="s">
        <v>170</v>
      </c>
      <c r="C6" s="107" t="s">
        <v>166</v>
      </c>
      <c r="D6" s="108">
        <v>0</v>
      </c>
    </row>
    <row r="7" spans="1:4" s="104" customFormat="1" ht="12.75">
      <c r="A7" s="105" t="s">
        <v>171</v>
      </c>
      <c r="B7" s="106" t="s">
        <v>172</v>
      </c>
      <c r="C7" s="107" t="s">
        <v>166</v>
      </c>
      <c r="D7" s="108">
        <f>D9+D8</f>
        <v>142077.70000000001</v>
      </c>
    </row>
    <row r="8" spans="1:4" s="104" customFormat="1" ht="12.75">
      <c r="A8" s="105" t="s">
        <v>173</v>
      </c>
      <c r="B8" s="106" t="s">
        <v>174</v>
      </c>
      <c r="C8" s="107" t="s">
        <v>166</v>
      </c>
      <c r="D8" s="108">
        <v>17939</v>
      </c>
    </row>
    <row r="9" spans="1:4" s="104" customFormat="1" ht="12.75">
      <c r="A9" s="105" t="s">
        <v>175</v>
      </c>
      <c r="B9" s="109" t="s">
        <v>176</v>
      </c>
      <c r="C9" s="107" t="s">
        <v>166</v>
      </c>
      <c r="D9" s="108">
        <f>D10</f>
        <v>124138.70000000001</v>
      </c>
    </row>
    <row r="10" spans="1:4" s="114" customFormat="1" ht="13.5">
      <c r="A10" s="110"/>
      <c r="B10" s="111" t="s">
        <v>177</v>
      </c>
      <c r="C10" s="112" t="s">
        <v>166</v>
      </c>
      <c r="D10" s="113">
        <f>D11+D12+D13</f>
        <v>124138.70000000001</v>
      </c>
    </row>
    <row r="11" spans="1:4" s="104" customFormat="1" ht="12.75">
      <c r="A11" s="105"/>
      <c r="B11" s="115" t="s">
        <v>178</v>
      </c>
      <c r="C11" s="107" t="s">
        <v>166</v>
      </c>
      <c r="D11" s="108">
        <v>4838.1000000000004</v>
      </c>
    </row>
    <row r="12" spans="1:4" s="104" customFormat="1" ht="12.75">
      <c r="A12" s="105"/>
      <c r="B12" s="115" t="s">
        <v>179</v>
      </c>
      <c r="C12" s="107" t="s">
        <v>166</v>
      </c>
      <c r="D12" s="108">
        <v>27666.799999999999</v>
      </c>
    </row>
    <row r="13" spans="1:4" s="104" customFormat="1" ht="13.5" thickBot="1">
      <c r="A13" s="121"/>
      <c r="B13" s="122" t="s">
        <v>180</v>
      </c>
      <c r="C13" s="123" t="s">
        <v>166</v>
      </c>
      <c r="D13" s="124">
        <v>91633.8</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фхд</vt:lpstr>
      <vt:lpstr>тех.возм.</vt:lpstr>
      <vt:lpstr>тариф</vt:lpstr>
      <vt:lpstr>Гкал.</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2015-12-10T12:41:51Z</dcterms:modified>
</cp:coreProperties>
</file>