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45" windowWidth="19155" windowHeight="11820"/>
  </bookViews>
  <sheets>
    <sheet name="Показатели (факт)" sheetId="1" r:id="rId1"/>
  </sheets>
  <externalReferences>
    <externalReference r:id="rId2"/>
  </externalReferences>
  <definedNames>
    <definedName name="checkCell_List02">'Показатели (факт)'!$D$10:$G$76</definedName>
    <definedName name="flagSum_List02_2">'Показатели (факт)'!$H$17:$H$23</definedName>
    <definedName name="kind_of_activity">[1]TEHSHEET!$J$29:$J$38</definedName>
    <definedName name="kind_of_fuels">[1]TEHSHEET!$M$2:$M$29</definedName>
    <definedName name="kind_of_NDS">[1]TEHSHEET!$I$2:$I$4</definedName>
    <definedName name="kind_of_purchase_method">[1]TEHSHEET!$O$2:$O$4</definedName>
    <definedName name="List02_costs_OPS">'Показатели (факт)'!$G$41</definedName>
    <definedName name="List02_flag_index_2">'Показатели (факт)'!$G$42</definedName>
    <definedName name="List02_p1">'Показатели (факт)'!$G$10</definedName>
    <definedName name="List02_p1_minus_p3">'Показатели (факт)'!$G$10,'Показатели (факт)'!$G$14</definedName>
    <definedName name="List02_p3">'Показатели (факт)'!$G$14</definedName>
    <definedName name="List02_p4">'Показатели (факт)'!$G$48</definedName>
    <definedName name="List02_revenue_from_activity_80_flag">'Показатели (факт)'!$G$54</definedName>
    <definedName name="List06_flag_year">[1]Инвестиции!$J$19:$J$25</definedName>
    <definedName name="org">[1]Титульный!$F$17</definedName>
    <definedName name="pDel_List02_1">'Показатели (факт)'!$C$11:$C$13</definedName>
    <definedName name="pDel_List02_2">'Показатели (факт)'!$C$17:$C$23</definedName>
    <definedName name="pDel_List02_3">'Показатели (факт)'!$C$56:$C$60</definedName>
    <definedName name="pDel_List02_4">'Показатели (факт)'!$C$72:$C$73</definedName>
    <definedName name="pDel_List02_5">'Показатели (факт)'!$C$44:$C$47</definedName>
    <definedName name="pIns_List02_1">'Показатели (факт)'!$E$13</definedName>
    <definedName name="pIns_List02_2">'Показатели (факт)'!$E$23</definedName>
    <definedName name="pIns_List02_3">'Показатели (факт)'!$E$60</definedName>
    <definedName name="pIns_List02_4">'Показатели (факт)'!$E$73</definedName>
    <definedName name="pIns_List02_5">'Показатели (факт)'!$E$47</definedName>
    <definedName name="source_of_funding">[1]TEHSHEET!$P$2:$P$13</definedName>
    <definedName name="version">[1]Инструкция!$B$3</definedName>
    <definedName name="year_list">[1]TEHSHEET!$D$2:$D$9</definedName>
  </definedNames>
  <calcPr calcId="125725" iterate="1"/>
</workbook>
</file>

<file path=xl/calcChain.xml><?xml version="1.0" encoding="utf-8"?>
<calcChain xmlns="http://schemas.openxmlformats.org/spreadsheetml/2006/main">
  <c r="G64" i="1"/>
  <c r="G58"/>
  <c r="G55"/>
  <c r="G43"/>
  <c r="G35"/>
  <c r="G32"/>
  <c r="G27"/>
  <c r="D22"/>
  <c r="D21"/>
  <c r="D20"/>
  <c r="D19"/>
  <c r="G18"/>
  <c r="D18"/>
  <c r="D17"/>
  <c r="G16"/>
  <c r="G14" s="1"/>
  <c r="G48" s="1"/>
  <c r="G49" s="1"/>
  <c r="G10"/>
  <c r="D6"/>
</calcChain>
</file>

<file path=xl/sharedStrings.xml><?xml version="1.0" encoding="utf-8"?>
<sst xmlns="http://schemas.openxmlformats.org/spreadsheetml/2006/main" count="199" uniqueCount="142">
  <si>
    <r>
      <t xml:space="preserve">Информация об основных показателях финансово-хозяйственной деятельности регулируемых организаций, включая структуру основных производственных затрат
</t>
    </r>
    <r>
      <rPr>
        <sz val="9"/>
        <rFont val="Tahoma"/>
        <family val="2"/>
        <charset val="204"/>
      </rPr>
      <t xml:space="preserve">(в части регулируемой деятельности) </t>
    </r>
    <r>
      <rPr>
        <sz val="10"/>
        <rFont val="Tahoma"/>
        <family val="2"/>
        <charset val="204"/>
      </rPr>
      <t>*</t>
    </r>
  </si>
  <si>
    <t>№ п/п</t>
  </si>
  <si>
    <t>Информация, подлежащая раскрытию</t>
  </si>
  <si>
    <t>Единица измерения</t>
  </si>
  <si>
    <t>Значение</t>
  </si>
  <si>
    <t>1</t>
  </si>
  <si>
    <t>2</t>
  </si>
  <si>
    <t>3</t>
  </si>
  <si>
    <t>4</t>
  </si>
  <si>
    <t>Выручка от регулируемой деятельности, в том числе по видам деятельности:</t>
  </si>
  <si>
    <t>тыс руб</t>
  </si>
  <si>
    <t>1.0</t>
  </si>
  <si>
    <t>1.1</t>
  </si>
  <si>
    <t>производство тепловой энергии (мощности) не в режиме комбинированной выработки электрической и тепловой энергии источниками тепловой энергии</t>
  </si>
  <si>
    <t>Добавить вид деятельности</t>
  </si>
  <si>
    <t xml:space="preserve">Себестоимость производимых товаров (оказываемых услуг) по регулируемому виду деятельности, включая: </t>
  </si>
  <si>
    <t>2.1</t>
  </si>
  <si>
    <t>Расходы на покупаемую тепловую энергию (мощность), теплоноситель</t>
  </si>
  <si>
    <t>2.2</t>
  </si>
  <si>
    <t>Расходы на топливо</t>
  </si>
  <si>
    <t>2.2.0</t>
  </si>
  <si>
    <t>2.2.1</t>
  </si>
  <si>
    <t>О</t>
  </si>
  <si>
    <t>газ природный по регулируемой цене</t>
  </si>
  <si>
    <t>x</t>
  </si>
  <si>
    <t>p</t>
  </si>
  <si>
    <t>Объем</t>
  </si>
  <si>
    <t>тыс м3</t>
  </si>
  <si>
    <t>Стоимость за единицу объема</t>
  </si>
  <si>
    <t>Стоимость доставки</t>
  </si>
  <si>
    <t>Способ приобретения</t>
  </si>
  <si>
    <t>прямые договора без торгов</t>
  </si>
  <si>
    <t>Добавить вид топлива</t>
  </si>
  <si>
    <t>2.3</t>
  </si>
  <si>
    <t>Расходы на покупаемую электрическую энергию (мощность), используемую в технологическом процессе</t>
  </si>
  <si>
    <t>2.3.1</t>
  </si>
  <si>
    <t>Средневзвешенная стоимость 1 кВт.ч (с учетом мощности)</t>
  </si>
  <si>
    <t>руб</t>
  </si>
  <si>
    <t>2.3.2</t>
  </si>
  <si>
    <t>Объем приобретенной электрической энергии</t>
  </si>
  <si>
    <t>тыс кВт.ч</t>
  </si>
  <si>
    <t>2.4</t>
  </si>
  <si>
    <t>Расходы на приобретение холодной воды, используемой в технологическом процессе</t>
  </si>
  <si>
    <t>2.5</t>
  </si>
  <si>
    <t>Расходы на хим.реагенты, используемые в технологическом процессе</t>
  </si>
  <si>
    <t>2.6</t>
  </si>
  <si>
    <t>Расходы на оплату труда основного производственного персонала</t>
  </si>
  <si>
    <t>2.7</t>
  </si>
  <si>
    <t>Отчисления на социальные нужды основного производственного персонала</t>
  </si>
  <si>
    <t>2.8</t>
  </si>
  <si>
    <t>Расходы на оплату труда административно-управленческого персонала</t>
  </si>
  <si>
    <t>2.9</t>
  </si>
  <si>
    <t>Отчисления на социальные нужды административно-управленческого персонала</t>
  </si>
  <si>
    <t>2.10</t>
  </si>
  <si>
    <t>Расходы на амортизацию основных производственных средств</t>
  </si>
  <si>
    <t>2.11</t>
  </si>
  <si>
    <t>Расходы на аренду имущества, используемого для осуществления регулируемого вида деятельности</t>
  </si>
  <si>
    <t>2.12</t>
  </si>
  <si>
    <t>Общепроизводственные расходы, в том числе отнесенные к ним:</t>
  </si>
  <si>
    <t>2.12.1</t>
  </si>
  <si>
    <t>Расходы на текущий ремонт</t>
  </si>
  <si>
    <t>2.12.2</t>
  </si>
  <si>
    <t>Расходы на капитальный ремонт</t>
  </si>
  <si>
    <t>2.13</t>
  </si>
  <si>
    <t>Общехозяйственные расходы, в том числе отнесенные к ним:</t>
  </si>
  <si>
    <t>2.13.1</t>
  </si>
  <si>
    <t>2.13.2</t>
  </si>
  <si>
    <t>2.14</t>
  </si>
  <si>
    <t>Расходы на капитальный и текущий ремонт основных производственных средств, в том числе:</t>
  </si>
  <si>
    <t>2.14.1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</si>
  <si>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</si>
  <si>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</si>
  <si>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2.15</t>
  </si>
  <si>
    <t>Прочие расходы, которые подлежат отнесению на регулируемые виды деятельности в соответствии с законодательством РФ</t>
  </si>
  <si>
    <t>2.15.0</t>
  </si>
  <si>
    <t>2.15.1</t>
  </si>
  <si>
    <t>налог на имущество</t>
  </si>
  <si>
    <t>2.15.2</t>
  </si>
  <si>
    <t>прибыль на прочие цели</t>
  </si>
  <si>
    <t>Добавить прочие расходы</t>
  </si>
  <si>
    <t>Валовая прибыль (убытки) от реализации товаров и оказания услуг по регулируемому виду деятельности</t>
  </si>
  <si>
    <t>Чистая прибыль, полученная от регулируемого вида деятельности, в том числе:</t>
  </si>
  <si>
    <t>4.1</t>
  </si>
  <si>
    <t>Размер расходования чистой прибыли на финансирование мероприятий, предусмотренных инвестиционной программой</t>
  </si>
  <si>
    <t>5</t>
  </si>
  <si>
    <t>Сведения об изменении стоимости основных фондов, в том числе за счет их ввода в эксплуатацию (вывода из эксплуатации), а также стоимости их переоценки</t>
  </si>
  <si>
    <t>5.1</t>
  </si>
  <si>
    <t>За счет ввода (вывода) из эксплуатации</t>
  </si>
  <si>
    <t>6</t>
  </si>
  <si>
    <t>Стоимость переоценки основных фондов</t>
  </si>
  <si>
    <t>7</t>
  </si>
  <si>
    <t>Годовая бухгалтерская отчетность, включая бухгалтерский баланс и приложения к нему</t>
  </si>
  <si>
    <t>http://anapa-teplovik.ru/2017-god</t>
  </si>
  <si>
    <t>8</t>
  </si>
  <si>
    <t>Установленная тепловая мощность объектов основных фондов, используемых для осуществления регулируемых видов деятельности, в том числе по каждому источнику тепловой энергии:</t>
  </si>
  <si>
    <t>Гкал/ч</t>
  </si>
  <si>
    <t>8.0</t>
  </si>
  <si>
    <t>8.1</t>
  </si>
  <si>
    <t>котельная №1</t>
  </si>
  <si>
    <t>8.2</t>
  </si>
  <si>
    <t>котельная №2</t>
  </si>
  <si>
    <t>8.3</t>
  </si>
  <si>
    <t>котельная №3</t>
  </si>
  <si>
    <t>Добавить источник тепловой энергии</t>
  </si>
  <si>
    <t>9</t>
  </si>
  <si>
    <t>Тепловая нагрузка по договорам, заключенным в рамках осуществления регулируемых видов деятельности</t>
  </si>
  <si>
    <t>10</t>
  </si>
  <si>
    <t>Объем вырабатываемой регулируемой организацией тепловой энергии в рамках осуществления регулируемых видов деятельности</t>
  </si>
  <si>
    <t>тыс Гкал</t>
  </si>
  <si>
    <t>11</t>
  </si>
  <si>
    <t>Объем приобретаемой регулируемой организацией тепловой энергии в рамках осуществления регулируемых видов деятельности</t>
  </si>
  <si>
    <t>12</t>
  </si>
  <si>
    <t>Объем тепловой энергии, отпускаемой потребителям по договорам, заключенным в рамках осуществления регулируемых видов деятельности, в том числе:</t>
  </si>
  <si>
    <t>12.1</t>
  </si>
  <si>
    <t>Определенном по приборам учета</t>
  </si>
  <si>
    <t>12.2</t>
  </si>
  <si>
    <t>Определенном расчетным путем (нормативам потребления коммунальных услуг)</t>
  </si>
  <si>
    <t>13</t>
  </si>
  <si>
    <t>Нормативы технологических потерь при передаче тепловой энергии, теплоносителя по тепловым сетям, утвержденные уполномоченным органом</t>
  </si>
  <si>
    <t>Ккал/ч.мес</t>
  </si>
  <si>
    <t>14</t>
  </si>
  <si>
    <t>Фактический объем потерь при передаче тепловой энергии</t>
  </si>
  <si>
    <t>15</t>
  </si>
  <si>
    <t>Среднесписочная численность основного производственного персонала</t>
  </si>
  <si>
    <t xml:space="preserve"> чел</t>
  </si>
  <si>
    <t>16</t>
  </si>
  <si>
    <t>Среднесписочная численность административно-управленческого персонала</t>
  </si>
  <si>
    <t>17</t>
  </si>
  <si>
    <t>Удельный расход условного топлива на единицу тепловой энергии, отпускаемой в тепловую сеть, в том числе с разбивкой по источникам тепловой энергии, используемым для осуществления регулируемых видов деятельности</t>
  </si>
  <si>
    <t>кг усл. топл/Гкал</t>
  </si>
  <si>
    <t>17.0</t>
  </si>
  <si>
    <t>18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</si>
  <si>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 по договорам, заключенным в рамках осуществления регулируемой деятельности</t>
  </si>
  <si>
    <t>тыс кВт.ч/Гкал</t>
  </si>
  <si>
    <t>19</t>
  </si>
  <si>
    <t>Удельный расход холодной воды на производство (передачу) тепловой энергии на единицу тепловой энергии, отпускаемой потребителям по договорам, заключенным в рамках осуществления регулируемой деятельности</t>
  </si>
  <si>
    <t>м3/Гкал</t>
  </si>
  <si>
    <t>20</t>
  </si>
  <si>
    <t>Комментарии</t>
  </si>
  <si>
    <t>нет</t>
  </si>
  <si>
    <t>*</t>
  </si>
  <si>
    <t>Раскрывается не позднее 30 дней со дня сдачи годового бухгалтерского баланса в налоговые органы.</t>
  </si>
</sst>
</file>

<file path=xl/styles.xml><?xml version="1.0" encoding="utf-8"?>
<styleSheet xmlns="http://schemas.openxmlformats.org/spreadsheetml/2006/main">
  <numFmts count="5">
    <numFmt numFmtId="164" formatCode="#,##0.0000"/>
    <numFmt numFmtId="165" formatCode="_-* #,##0.00[$€-1]_-;\-* #,##0.00[$€-1]_-;_-* &quot;-&quot;??[$€-1]_-"/>
    <numFmt numFmtId="166" formatCode="&quot;$&quot;#,##0_);[Red]\(&quot;$&quot;#,##0\)"/>
    <numFmt numFmtId="167" formatCode="#,##0.0"/>
    <numFmt numFmtId="168" formatCode="#,##0.000"/>
  </numFmts>
  <fonts count="31">
    <font>
      <sz val="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9"/>
      <color theme="1"/>
      <name val="Tahoma"/>
      <family val="2"/>
      <charset val="204"/>
    </font>
    <font>
      <sz val="9"/>
      <color indexed="55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b/>
      <sz val="9"/>
      <color indexed="62"/>
      <name val="Tahoma"/>
      <family val="2"/>
      <charset val="204"/>
    </font>
    <font>
      <sz val="10"/>
      <name val="Arial"/>
      <family val="2"/>
      <charset val="204"/>
    </font>
    <font>
      <sz val="11"/>
      <name val="Webdings2"/>
      <charset val="204"/>
    </font>
    <font>
      <u/>
      <sz val="9"/>
      <color rgb="FF333399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sz val="10"/>
      <name val="Times New Roman CYR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rgb="FFEAEAEA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 style="double">
        <color indexed="55"/>
      </bottom>
      <diagonal/>
    </border>
    <border>
      <left style="thin">
        <color rgb="FFC0C0C0"/>
      </left>
      <right/>
      <top/>
      <bottom/>
      <diagonal/>
    </border>
    <border>
      <left/>
      <right/>
      <top style="double">
        <color indexed="55"/>
      </top>
      <bottom style="thin">
        <color rgb="FFC0C0C0"/>
      </bottom>
      <diagonal/>
    </border>
    <border>
      <left style="thin">
        <color rgb="FFC0C0C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rgb="FFC0C0C0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rgb="FFC0C0C0"/>
      </bottom>
      <diagonal/>
    </border>
    <border>
      <left/>
      <right/>
      <top style="thin">
        <color indexed="22"/>
      </top>
      <bottom style="thin">
        <color rgb="FFC0C0C0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rgb="FFC0C0C0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49" fontId="0" fillId="0" borderId="0" applyBorder="0">
      <alignment vertical="top"/>
    </xf>
    <xf numFmtId="0" fontId="3" fillId="0" borderId="0"/>
    <xf numFmtId="0" fontId="6" fillId="0" borderId="0"/>
    <xf numFmtId="0" fontId="8" fillId="0" borderId="0" applyBorder="0">
      <alignment horizontal="center" vertical="center" wrapText="1"/>
    </xf>
    <xf numFmtId="0" fontId="9" fillId="0" borderId="4" applyBorder="0">
      <alignment horizontal="center" vertical="center" wrapText="1"/>
    </xf>
    <xf numFmtId="0" fontId="2" fillId="0" borderId="0"/>
    <xf numFmtId="0" fontId="15" fillId="0" borderId="0"/>
    <xf numFmtId="0" fontId="3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  <xf numFmtId="165" fontId="18" fillId="0" borderId="0"/>
    <xf numFmtId="0" fontId="19" fillId="0" borderId="0"/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166" fontId="21" fillId="0" borderId="0" applyFont="0" applyFill="0" applyBorder="0" applyAlignment="0" applyProtection="0"/>
    <xf numFmtId="167" fontId="5" fillId="7" borderId="0">
      <protection locked="0"/>
    </xf>
    <xf numFmtId="0" fontId="22" fillId="0" borderId="0" applyFill="0" applyBorder="0" applyProtection="0">
      <alignment vertical="center"/>
    </xf>
    <xf numFmtId="168" fontId="5" fillId="7" borderId="0">
      <protection locked="0"/>
    </xf>
    <xf numFmtId="164" fontId="5" fillId="7" borderId="0"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7" fillId="8" borderId="16" applyNumberFormat="0" applyAlignment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6" fillId="0" borderId="0"/>
    <xf numFmtId="0" fontId="22" fillId="0" borderId="0" applyFill="0" applyBorder="0" applyProtection="0">
      <alignment vertical="center"/>
    </xf>
    <xf numFmtId="0" fontId="22" fillId="0" borderId="0" applyFill="0" applyBorder="0" applyProtection="0">
      <alignment vertical="center"/>
    </xf>
    <xf numFmtId="49" fontId="27" fillId="9" borderId="17" applyNumberFormat="0">
      <alignment horizontal="center"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4" fontId="5" fillId="7" borderId="18" applyBorder="0">
      <alignment horizontal="right"/>
    </xf>
    <xf numFmtId="0" fontId="6" fillId="0" borderId="0"/>
    <xf numFmtId="0" fontId="3" fillId="0" borderId="0"/>
    <xf numFmtId="0" fontId="3" fillId="0" borderId="0"/>
    <xf numFmtId="0" fontId="29" fillId="10" borderId="0" applyNumberFormat="0" applyBorder="0" applyAlignment="0">
      <alignment horizontal="left" vertical="center"/>
    </xf>
    <xf numFmtId="49" fontId="5" fillId="10" borderId="0" applyBorder="0">
      <alignment vertical="top"/>
    </xf>
    <xf numFmtId="0" fontId="30" fillId="0" borderId="0"/>
  </cellStyleXfs>
  <cellXfs count="63">
    <xf numFmtId="49" fontId="0" fillId="0" borderId="0" xfId="0">
      <alignment vertical="top"/>
    </xf>
    <xf numFmtId="49" fontId="4" fillId="0" borderId="0" xfId="1" applyNumberFormat="1" applyFont="1" applyFill="1" applyAlignment="1" applyProtection="1">
      <alignment horizontal="center" vertical="center" wrapText="1"/>
    </xf>
    <xf numFmtId="0" fontId="4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 wrapText="1"/>
    </xf>
    <xf numFmtId="0" fontId="5" fillId="2" borderId="0" xfId="1" applyFont="1" applyFill="1" applyBorder="1" applyAlignment="1" applyProtection="1">
      <alignment vertical="center" wrapText="1"/>
    </xf>
    <xf numFmtId="0" fontId="5" fillId="2" borderId="0" xfId="1" applyFont="1" applyFill="1" applyBorder="1" applyAlignment="1" applyProtection="1">
      <alignment horizontal="right" vertical="center" wrapText="1"/>
    </xf>
    <xf numFmtId="0" fontId="7" fillId="0" borderId="1" xfId="2" applyFont="1" applyBorder="1" applyAlignment="1">
      <alignment horizontal="center" vertical="center" wrapText="1"/>
    </xf>
    <xf numFmtId="0" fontId="5" fillId="0" borderId="2" xfId="3" applyFont="1" applyFill="1" applyBorder="1" applyAlignment="1" applyProtection="1">
      <alignment horizontal="center" vertical="center" wrapText="1"/>
    </xf>
    <xf numFmtId="0" fontId="5" fillId="2" borderId="0" xfId="1" applyFont="1" applyFill="1" applyBorder="1" applyAlignment="1" applyProtection="1">
      <alignment horizontal="center" vertical="center" wrapText="1"/>
    </xf>
    <xf numFmtId="0" fontId="9" fillId="2" borderId="0" xfId="1" applyFont="1" applyFill="1" applyBorder="1" applyAlignment="1" applyProtection="1">
      <alignment horizontal="center" vertical="center" wrapText="1"/>
    </xf>
    <xf numFmtId="0" fontId="5" fillId="2" borderId="3" xfId="1" applyFont="1" applyFill="1" applyBorder="1" applyAlignment="1" applyProtection="1">
      <alignment horizontal="center" vertical="center" wrapText="1"/>
    </xf>
    <xf numFmtId="0" fontId="5" fillId="0" borderId="3" xfId="4" applyFont="1" applyFill="1" applyBorder="1" applyAlignment="1" applyProtection="1">
      <alignment horizontal="center" vertical="center" wrapText="1"/>
    </xf>
    <xf numFmtId="0" fontId="5" fillId="0" borderId="5" xfId="4" applyFont="1" applyFill="1" applyBorder="1" applyAlignment="1" applyProtection="1">
      <alignment horizontal="center" vertical="center" wrapText="1"/>
    </xf>
    <xf numFmtId="0" fontId="10" fillId="0" borderId="6" xfId="5" applyFont="1" applyBorder="1"/>
    <xf numFmtId="49" fontId="11" fillId="2" borderId="7" xfId="4" applyNumberFormat="1" applyFont="1" applyFill="1" applyBorder="1" applyAlignment="1" applyProtection="1">
      <alignment horizontal="center" vertical="center" wrapText="1"/>
    </xf>
    <xf numFmtId="0" fontId="10" fillId="0" borderId="0" xfId="5" applyFont="1"/>
    <xf numFmtId="49" fontId="5" fillId="2" borderId="8" xfId="1" applyNumberFormat="1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4" fontId="5" fillId="3" borderId="11" xfId="1" applyNumberFormat="1" applyFont="1" applyFill="1" applyBorder="1" applyAlignment="1" applyProtection="1">
      <alignment horizontal="right" vertical="center" wrapText="1"/>
    </xf>
    <xf numFmtId="4" fontId="4" fillId="0" borderId="11" xfId="1" applyNumberFormat="1" applyFont="1" applyFill="1" applyBorder="1" applyAlignment="1" applyProtection="1">
      <alignment horizontal="right" vertical="center" wrapText="1"/>
    </xf>
    <xf numFmtId="0" fontId="12" fillId="0" borderId="0" xfId="1" applyFont="1" applyFill="1" applyAlignment="1" applyProtection="1">
      <alignment horizontal="center" vertical="center" wrapText="1"/>
    </xf>
    <xf numFmtId="49" fontId="0" fillId="2" borderId="10" xfId="1" applyNumberFormat="1" applyFont="1" applyFill="1" applyBorder="1" applyAlignment="1" applyProtection="1">
      <alignment horizontal="center" vertical="center" wrapText="1"/>
    </xf>
    <xf numFmtId="49" fontId="0" fillId="4" borderId="10" xfId="1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0" xfId="1" applyFont="1" applyFill="1" applyBorder="1" applyAlignment="1" applyProtection="1">
      <alignment horizontal="center" vertical="center" wrapText="1"/>
    </xf>
    <xf numFmtId="4" fontId="5" fillId="4" borderId="11" xfId="1" applyNumberFormat="1" applyFont="1" applyFill="1" applyBorder="1" applyAlignment="1" applyProtection="1">
      <alignment horizontal="right" vertical="center" wrapText="1"/>
      <protection locked="0"/>
    </xf>
    <xf numFmtId="0" fontId="2" fillId="0" borderId="6" xfId="5" applyBorder="1"/>
    <xf numFmtId="49" fontId="4" fillId="0" borderId="0" xfId="0" applyNumberFormat="1" applyFont="1" applyAlignment="1">
      <alignment horizontal="center" vertical="top"/>
    </xf>
    <xf numFmtId="49" fontId="4" fillId="0" borderId="0" xfId="0" applyFont="1">
      <alignment vertical="top"/>
    </xf>
    <xf numFmtId="49" fontId="5" fillId="0" borderId="0" xfId="0" applyFont="1" applyBorder="1">
      <alignment vertical="top"/>
    </xf>
    <xf numFmtId="49" fontId="9" fillId="5" borderId="12" xfId="0" applyFont="1" applyFill="1" applyBorder="1" applyAlignment="1" applyProtection="1">
      <alignment horizontal="center" vertical="center"/>
    </xf>
    <xf numFmtId="49" fontId="13" fillId="5" borderId="13" xfId="0" applyFont="1" applyFill="1" applyBorder="1" applyAlignment="1" applyProtection="1">
      <alignment horizontal="left" vertical="center" indent="1"/>
    </xf>
    <xf numFmtId="49" fontId="14" fillId="5" borderId="13" xfId="0" applyFont="1" applyFill="1" applyBorder="1" applyAlignment="1" applyProtection="1">
      <alignment horizontal="left" vertical="center"/>
    </xf>
    <xf numFmtId="49" fontId="14" fillId="5" borderId="13" xfId="0" applyFont="1" applyFill="1" applyBorder="1" applyAlignment="1" applyProtection="1">
      <alignment horizontal="right" vertical="center"/>
    </xf>
    <xf numFmtId="49" fontId="5" fillId="0" borderId="6" xfId="0" applyFont="1" applyBorder="1">
      <alignment vertical="top"/>
    </xf>
    <xf numFmtId="49" fontId="5" fillId="0" borderId="0" xfId="0" applyFont="1">
      <alignment vertical="top"/>
    </xf>
    <xf numFmtId="0" fontId="5" fillId="0" borderId="10" xfId="1" applyFont="1" applyFill="1" applyBorder="1" applyAlignment="1" applyProtection="1">
      <alignment horizontal="left" vertical="center" wrapText="1" indent="1"/>
    </xf>
    <xf numFmtId="4" fontId="5" fillId="4" borderId="14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6" xfId="6" applyFont="1" applyBorder="1" applyAlignment="1" applyProtection="1">
      <alignment vertical="center" wrapText="1"/>
    </xf>
    <xf numFmtId="14" fontId="5" fillId="2" borderId="10" xfId="1" applyNumberFormat="1" applyFont="1" applyFill="1" applyBorder="1" applyAlignment="1" applyProtection="1">
      <alignment horizontal="center" vertical="center" wrapText="1"/>
    </xf>
    <xf numFmtId="49" fontId="4" fillId="0" borderId="0" xfId="1" applyNumberFormat="1" applyFont="1" applyFill="1" applyAlignment="1" applyProtection="1">
      <alignment horizontal="center" vertical="center" wrapText="1"/>
    </xf>
    <xf numFmtId="0" fontId="0" fillId="4" borderId="10" xfId="1" applyNumberFormat="1" applyFont="1" applyFill="1" applyBorder="1" applyAlignment="1" applyProtection="1">
      <alignment horizontal="left" vertical="center" wrapText="1" indent="2"/>
      <protection locked="0"/>
    </xf>
    <xf numFmtId="0" fontId="4" fillId="0" borderId="6" xfId="1" applyFont="1" applyFill="1" applyBorder="1" applyAlignment="1" applyProtection="1">
      <alignment vertical="center" wrapText="1"/>
    </xf>
    <xf numFmtId="0" fontId="16" fillId="0" borderId="0" xfId="1" applyFont="1" applyFill="1" applyAlignment="1" applyProtection="1">
      <alignment vertical="center" wrapText="1"/>
    </xf>
    <xf numFmtId="14" fontId="0" fillId="2" borderId="10" xfId="1" applyNumberFormat="1" applyFont="1" applyFill="1" applyBorder="1" applyAlignment="1" applyProtection="1">
      <alignment horizontal="center" vertical="center" wrapText="1"/>
    </xf>
    <xf numFmtId="0" fontId="0" fillId="0" borderId="10" xfId="1" applyFont="1" applyFill="1" applyBorder="1" applyAlignment="1" applyProtection="1">
      <alignment horizontal="left" vertical="center" wrapText="1" indent="3"/>
    </xf>
    <xf numFmtId="49" fontId="0" fillId="4" borderId="10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5" applyFont="1" applyBorder="1"/>
    <xf numFmtId="0" fontId="5" fillId="0" borderId="0" xfId="1" applyFont="1" applyFill="1" applyAlignment="1" applyProtection="1">
      <alignment vertical="center"/>
    </xf>
    <xf numFmtId="0" fontId="0" fillId="4" borderId="11" xfId="1" applyNumberFormat="1" applyFont="1" applyFill="1" applyBorder="1" applyAlignment="1" applyProtection="1">
      <alignment horizontal="left" vertical="center" wrapText="1"/>
      <protection locked="0"/>
    </xf>
    <xf numFmtId="49" fontId="13" fillId="5" borderId="13" xfId="0" applyFont="1" applyFill="1" applyBorder="1" applyAlignment="1" applyProtection="1">
      <alignment horizontal="left" vertical="center" indent="2"/>
    </xf>
    <xf numFmtId="0" fontId="5" fillId="0" borderId="10" xfId="1" applyFont="1" applyFill="1" applyBorder="1" applyAlignment="1" applyProtection="1">
      <alignment horizontal="left" vertical="center" wrapText="1" indent="2"/>
    </xf>
    <xf numFmtId="164" fontId="5" fillId="4" borderId="14" xfId="1" applyNumberFormat="1" applyFont="1" applyFill="1" applyBorder="1" applyAlignment="1" applyProtection="1">
      <alignment horizontal="right" vertical="center" wrapText="1"/>
      <protection locked="0"/>
    </xf>
    <xf numFmtId="0" fontId="0" fillId="0" borderId="10" xfId="1" applyFont="1" applyFill="1" applyBorder="1" applyAlignment="1" applyProtection="1">
      <alignment horizontal="left" vertical="center" wrapText="1" indent="1"/>
    </xf>
    <xf numFmtId="49" fontId="5" fillId="6" borderId="10" xfId="7" applyNumberFormat="1" applyFont="1" applyFill="1" applyBorder="1" applyAlignment="1" applyProtection="1">
      <alignment horizontal="center" vertical="center" wrapText="1"/>
    </xf>
    <xf numFmtId="49" fontId="0" fillId="4" borderId="10" xfId="1" applyNumberFormat="1" applyFont="1" applyFill="1" applyBorder="1" applyAlignment="1" applyProtection="1">
      <alignment horizontal="left" vertical="center" wrapText="1" indent="2"/>
      <protection locked="0"/>
    </xf>
    <xf numFmtId="4" fontId="5" fillId="4" borderId="15" xfId="1" applyNumberFormat="1" applyFont="1" applyFill="1" applyBorder="1" applyAlignment="1" applyProtection="1">
      <alignment horizontal="right" vertical="center" wrapText="1"/>
      <protection locked="0"/>
    </xf>
    <xf numFmtId="49" fontId="17" fillId="4" borderId="15" xfId="8" applyNumberFormat="1" applyFont="1" applyFill="1" applyBorder="1" applyAlignment="1" applyProtection="1">
      <alignment horizontal="left" vertical="center" wrapText="1"/>
      <protection locked="0"/>
    </xf>
    <xf numFmtId="164" fontId="5" fillId="3" borderId="11" xfId="1" applyNumberFormat="1" applyFont="1" applyFill="1" applyBorder="1" applyAlignment="1" applyProtection="1">
      <alignment horizontal="right" vertical="center" wrapText="1"/>
    </xf>
    <xf numFmtId="164" fontId="0" fillId="4" borderId="11" xfId="1" applyNumberFormat="1" applyFont="1" applyFill="1" applyBorder="1" applyAlignment="1" applyProtection="1">
      <alignment horizontal="right" vertical="center" wrapText="1"/>
      <protection locked="0"/>
    </xf>
    <xf numFmtId="49" fontId="0" fillId="7" borderId="11" xfId="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Fill="1" applyAlignment="1" applyProtection="1">
      <alignment horizontal="right" vertical="center" wrapText="1"/>
    </xf>
    <xf numFmtId="0" fontId="5" fillId="0" borderId="0" xfId="1" applyFont="1" applyFill="1" applyAlignment="1" applyProtection="1">
      <alignment horizontal="left" vertical="center" wrapText="1"/>
    </xf>
  </cellXfs>
  <cellStyles count="46">
    <cellStyle name=" 1" xfId="9"/>
    <cellStyle name=" 1 2" xfId="10"/>
    <cellStyle name=" 1_Stage1" xfId="11"/>
    <cellStyle name="_Model_RAB Мой_PR.PROG.WARM.NOTCOMBI.2012.2.16_v1.4(04.04.11) " xfId="12"/>
    <cellStyle name="_Model_RAB Мой_Книга2_PR.PROG.WARM.NOTCOMBI.2012.2.16_v1.4(04.04.11) " xfId="13"/>
    <cellStyle name="_Model_RAB_MRSK_svod_PR.PROG.WARM.NOTCOMBI.2012.2.16_v1.4(04.04.11) " xfId="14"/>
    <cellStyle name="_Model_RAB_MRSK_svod_Книга2_PR.PROG.WARM.NOTCOMBI.2012.2.16_v1.4(04.04.11) " xfId="15"/>
    <cellStyle name="_МОДЕЛЬ_1 (2)_PR.PROG.WARM.NOTCOMBI.2012.2.16_v1.4(04.04.11) " xfId="16"/>
    <cellStyle name="_МОДЕЛЬ_1 (2)_Книга2_PR.PROG.WARM.NOTCOMBI.2012.2.16_v1.4(04.04.11) " xfId="17"/>
    <cellStyle name="_пр 5 тариф RAB_PR.PROG.WARM.NOTCOMBI.2012.2.16_v1.4(04.04.11) " xfId="18"/>
    <cellStyle name="_пр 5 тариф RAB_Книга2_PR.PROG.WARM.NOTCOMBI.2012.2.16_v1.4(04.04.11) " xfId="19"/>
    <cellStyle name="_Расчет RAB_22072008_PR.PROG.WARM.NOTCOMBI.2012.2.16_v1.4(04.04.11) " xfId="20"/>
    <cellStyle name="_Расчет RAB_22072008_Книга2_PR.PROG.WARM.NOTCOMBI.2012.2.16_v1.4(04.04.11) " xfId="21"/>
    <cellStyle name="_Расчет RAB_Лен и МОЭСК_с 2010 года_14.04.2009_со сглаж_version 3.0_без ФСК_PR.PROG.WARM.NOTCOMBI.2012.2.16_v1.4(04.04.11) " xfId="22"/>
    <cellStyle name="_Расчет RAB_Лен и МОЭСК_с 2010 года_14.04.2009_со сглаж_version 3.0_без ФСК_Книга2_PR.PROG.WARM.NOTCOMBI.2012.2.16_v1.4(04.04.11) " xfId="23"/>
    <cellStyle name="Currency [0]" xfId="24"/>
    <cellStyle name="currency1" xfId="25"/>
    <cellStyle name="Currency2" xfId="26"/>
    <cellStyle name="currency3" xfId="27"/>
    <cellStyle name="currency4" xfId="28"/>
    <cellStyle name="Followed Hyperlink" xfId="29"/>
    <cellStyle name="Header 3" xfId="30"/>
    <cellStyle name="Hyperlink" xfId="31"/>
    <cellStyle name="normal" xfId="32"/>
    <cellStyle name="Normal1" xfId="33"/>
    <cellStyle name="Normal2" xfId="34"/>
    <cellStyle name="Percent1" xfId="35"/>
    <cellStyle name="Title 4" xfId="36"/>
    <cellStyle name="Гиперссылка" xfId="8" builtinId="8"/>
    <cellStyle name="Гиперссылка 2 2" xfId="37"/>
    <cellStyle name="Гиперссылка 4" xfId="38"/>
    <cellStyle name="Заголовок" xfId="3"/>
    <cellStyle name="ЗаголовокСтолбца" xfId="4"/>
    <cellStyle name="Значение" xfId="39"/>
    <cellStyle name="Обычный" xfId="0" builtinId="0"/>
    <cellStyle name="Обычный 12" xfId="5"/>
    <cellStyle name="Обычный 12 2" xfId="40"/>
    <cellStyle name="Обычный 2" xfId="41"/>
    <cellStyle name="Обычный 2 10 2" xfId="42"/>
    <cellStyle name="Обычный 2 2" xfId="43"/>
    <cellStyle name="Обычный 3 3" xfId="44"/>
    <cellStyle name="Обычный 5" xfId="45"/>
    <cellStyle name="Обычный_Forma_5_Книга2" xfId="6"/>
    <cellStyle name="Обычный_ЖКУ_проект3" xfId="7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53</xdr:row>
      <xdr:rowOff>0</xdr:rowOff>
    </xdr:from>
    <xdr:to>
      <xdr:col>7</xdr:col>
      <xdr:colOff>219075</xdr:colOff>
      <xdr:row>53</xdr:row>
      <xdr:rowOff>219075</xdr:rowOff>
    </xdr:to>
    <xdr:pic macro="[0]!modInfo.MainSheetHelp">
      <xdr:nvPicPr>
        <xdr:cNvPr id="2" name="ExcludeHelp_1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15050" y="12525375"/>
          <a:ext cx="219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5;&#1048;&#1040;&#1057;/Documents/&#1044;.&#1045;/&#1058;&#1040;&#1056;&#1048;&#1060;%202019/JKH.OPEN.INFO.BALANCE.WARM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odList01"/>
      <sheetName val="Инструкция"/>
      <sheetName val="REESTR_LINK"/>
      <sheetName val="Лог обновления"/>
      <sheetName val="Титульный"/>
      <sheetName val="Список МО"/>
      <sheetName val="Показатели (факт)"/>
      <sheetName val="Показатели (2)"/>
      <sheetName val="Потр. характеристики"/>
      <sheetName val="et_union_hor"/>
      <sheetName val="Инвестиции"/>
      <sheetName val="Инвестиции исправления"/>
      <sheetName val="Ссылки на публикации"/>
      <sheetName val="Комментарии"/>
      <sheetName val="Проверка"/>
      <sheetName val="AllSheetsInThisWorkbook"/>
      <sheetName val="TEHSHEET"/>
      <sheetName val="et_union_vert"/>
      <sheetName val="modInfo"/>
      <sheetName val="modRegion"/>
      <sheetName val="modReestr"/>
      <sheetName val="modfrmSelectData"/>
      <sheetName val="modfrmReestr"/>
      <sheetName val="modUpdTemplMain"/>
      <sheetName val="REESTR_ORG"/>
      <sheetName val="modClassifierValidate"/>
      <sheetName val="modProv"/>
      <sheetName val="modHyp"/>
      <sheetName val="modList00"/>
      <sheetName val="modList02"/>
      <sheetName val="modList03"/>
      <sheetName val="modList04"/>
      <sheetName val="modList05"/>
      <sheetName val="modList06"/>
      <sheetName val="modList07"/>
      <sheetName val="modfrmDateChoose"/>
      <sheetName val="modComm"/>
      <sheetName val="modThisWorkbook"/>
      <sheetName val="REESTR_MO"/>
      <sheetName val="modfrmReestrMR"/>
      <sheetName val="modfrmCheckUpdates"/>
      <sheetName val="CopyList"/>
    </sheetNames>
    <sheetDataSet>
      <sheetData sheetId="0"/>
      <sheetData sheetId="1">
        <row r="3">
          <cell r="B3" t="str">
            <v>Версия 6.2</v>
          </cell>
        </row>
      </sheetData>
      <sheetData sheetId="2"/>
      <sheetData sheetId="3"/>
      <sheetData sheetId="4">
        <row r="17">
          <cell r="F17" t="str">
            <v>ООО "Тепловик"</v>
          </cell>
        </row>
      </sheetData>
      <sheetData sheetId="5"/>
      <sheetData sheetId="6"/>
      <sheetData sheetId="7"/>
      <sheetData sheetId="8"/>
      <sheetData sheetId="9"/>
      <sheetData sheetId="10">
        <row r="19">
          <cell r="J19" t="str">
            <v>y</v>
          </cell>
        </row>
        <row r="22">
          <cell r="J22" t="str">
            <v>y</v>
          </cell>
        </row>
      </sheetData>
      <sheetData sheetId="11"/>
      <sheetData sheetId="12"/>
      <sheetData sheetId="13"/>
      <sheetData sheetId="14"/>
      <sheetData sheetId="15"/>
      <sheetData sheetId="16">
        <row r="2">
          <cell r="D2">
            <v>2013</v>
          </cell>
          <cell r="I2" t="str">
            <v>общий</v>
          </cell>
          <cell r="M2" t="str">
            <v>газ природный по регулируемой цене</v>
          </cell>
          <cell r="O2" t="str">
            <v>торги/аукционы</v>
          </cell>
          <cell r="P2" t="str">
            <v>кредиты банков</v>
          </cell>
        </row>
        <row r="3">
          <cell r="D3">
            <v>2014</v>
          </cell>
          <cell r="I3" t="str">
            <v>общий с учетом освобождения от уплаты НДС</v>
          </cell>
          <cell r="M3" t="str">
            <v>газ природный по нерегулируемой цене</v>
          </cell>
          <cell r="O3" t="str">
            <v>прямые договора без торгов</v>
          </cell>
          <cell r="P3" t="str">
            <v>кредиты иностранных банков</v>
          </cell>
        </row>
        <row r="4">
          <cell r="D4">
            <v>2015</v>
          </cell>
          <cell r="I4" t="str">
            <v>специальный (упрощенная система налогообложения, система налогообложения для сельскохозяйственных товаропроизводителей)</v>
          </cell>
          <cell r="M4" t="str">
            <v>газ сжиженный</v>
          </cell>
          <cell r="O4" t="str">
            <v>прочее</v>
          </cell>
          <cell r="P4" t="str">
            <v>заемные ср-ва др. организаций</v>
          </cell>
        </row>
        <row r="5">
          <cell r="D5">
            <v>2016</v>
          </cell>
          <cell r="M5" t="str">
            <v>газовый конденсат</v>
          </cell>
          <cell r="P5" t="str">
            <v>федеральный бюджет</v>
          </cell>
        </row>
        <row r="6">
          <cell r="D6">
            <v>2017</v>
          </cell>
          <cell r="M6" t="str">
            <v>гшз</v>
          </cell>
          <cell r="P6" t="str">
            <v>бюджет субъекта РФ</v>
          </cell>
        </row>
        <row r="7">
          <cell r="D7">
            <v>2018</v>
          </cell>
          <cell r="M7" t="str">
            <v>мазут</v>
          </cell>
          <cell r="P7" t="str">
            <v>бюджет муниципального образования</v>
          </cell>
        </row>
        <row r="8">
          <cell r="D8">
            <v>2019</v>
          </cell>
          <cell r="M8" t="str">
            <v>нефть</v>
          </cell>
          <cell r="P8" t="str">
            <v>ср-ва внебюджетных фондов</v>
          </cell>
        </row>
        <row r="9">
          <cell r="D9">
            <v>2020</v>
          </cell>
          <cell r="M9" t="str">
            <v>дизельное топливо</v>
          </cell>
          <cell r="P9" t="str">
            <v>прибыль, направляемая на инвестиции</v>
          </cell>
        </row>
        <row r="10">
          <cell r="M10" t="str">
            <v>уголь бурый</v>
          </cell>
          <cell r="P10" t="str">
            <v>амортизация</v>
          </cell>
        </row>
        <row r="11">
          <cell r="M11" t="str">
            <v>уголь каменный</v>
          </cell>
          <cell r="P11" t="str">
            <v>инвестиционная надбавка к тарифу</v>
          </cell>
        </row>
        <row r="12">
          <cell r="M12" t="str">
            <v>торф</v>
          </cell>
          <cell r="P12" t="str">
            <v>плата за подключение</v>
          </cell>
        </row>
        <row r="13">
          <cell r="M13" t="str">
            <v>дрова</v>
          </cell>
          <cell r="P13" t="str">
            <v>прочие средства</v>
          </cell>
        </row>
        <row r="14">
          <cell r="M14" t="str">
            <v>опил</v>
          </cell>
        </row>
        <row r="15">
          <cell r="M15" t="str">
            <v>отходы березовые</v>
          </cell>
        </row>
        <row r="16">
          <cell r="M16" t="str">
            <v>отходы осиновые</v>
          </cell>
        </row>
        <row r="17">
          <cell r="M17" t="str">
            <v>печное топливо</v>
          </cell>
        </row>
        <row r="18">
          <cell r="M18" t="str">
            <v>пилеты</v>
          </cell>
        </row>
        <row r="19">
          <cell r="M19" t="str">
            <v>смола</v>
          </cell>
        </row>
        <row r="20">
          <cell r="M20" t="str">
            <v>щепа</v>
          </cell>
        </row>
        <row r="21">
          <cell r="M21" t="str">
            <v>горючий сланец</v>
          </cell>
        </row>
        <row r="22">
          <cell r="M22" t="str">
            <v>керосин</v>
          </cell>
        </row>
        <row r="23">
          <cell r="M23" t="str">
            <v>кислородно-водородная смесь</v>
          </cell>
        </row>
        <row r="24">
          <cell r="M24" t="str">
            <v>электроэнергия (НН)</v>
          </cell>
        </row>
        <row r="25">
          <cell r="M25" t="str">
            <v>электроэнергия (СН1)</v>
          </cell>
        </row>
        <row r="26">
          <cell r="M26" t="str">
            <v>электроэнергия (СН2)</v>
          </cell>
        </row>
        <row r="27">
          <cell r="M27" t="str">
            <v>электроэнергия (ВН)</v>
          </cell>
        </row>
        <row r="28">
          <cell r="M28" t="str">
            <v>мощность</v>
          </cell>
        </row>
        <row r="29">
          <cell r="J29" t="str">
            <v>производство тепловой энергии (мощности)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</v>
          </cell>
          <cell r="M29" t="str">
            <v>прочее</v>
          </cell>
        </row>
        <row r="30">
          <cell r="J30" t="str">
            <v>производство тепловой энергии (мощности)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</v>
          </cell>
        </row>
        <row r="31">
          <cell r="J31" t="str">
            <v>производство тепловой энергии (мощности) не в режиме комбинированной выработки электрической и тепловой энергии источниками тепловой энергии</v>
          </cell>
        </row>
        <row r="32">
          <cell r="J32" t="str">
            <v>производство теплоносителя</v>
          </cell>
        </row>
        <row r="33">
          <cell r="J33" t="str">
            <v>передача тепловой энергии и теплоносителя</v>
          </cell>
        </row>
        <row r="34">
          <cell r="J34" t="str">
            <v>сбыт тепловой энергии и теплоносителя</v>
          </cell>
        </row>
        <row r="35">
          <cell r="J35" t="str">
            <v>подключение к системе теплоснабжения</v>
          </cell>
        </row>
        <row r="36">
          <cell r="J36" t="str">
            <v>поддержание резервной тепловой мощности при отсутствии потребления тепловой энергии</v>
          </cell>
        </row>
        <row r="37">
          <cell r="J37" t="str">
            <v>смешанное производство</v>
          </cell>
        </row>
        <row r="38">
          <cell r="J38" t="str">
            <v>нет производства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02">
    <tabColor indexed="31"/>
  </sheetPr>
  <dimension ref="A1:I78"/>
  <sheetViews>
    <sheetView showGridLines="0" tabSelected="1" topLeftCell="C4" zoomScale="90" zoomScaleNormal="90" workbookViewId="0">
      <selection activeCell="J13" sqref="J13"/>
    </sheetView>
  </sheetViews>
  <sheetFormatPr defaultColWidth="10.5703125" defaultRowHeight="11.25"/>
  <cols>
    <col min="1" max="1" width="9.140625" style="1" hidden="1" customWidth="1"/>
    <col min="2" max="2" width="9.140625" style="2" hidden="1" customWidth="1"/>
    <col min="3" max="3" width="3.7109375" style="3" customWidth="1"/>
    <col min="4" max="4" width="7.7109375" style="3" customWidth="1"/>
    <col min="5" max="5" width="50.140625" style="3" customWidth="1"/>
    <col min="6" max="6" width="12.85546875" style="3" customWidth="1"/>
    <col min="7" max="7" width="17.28515625" style="3" customWidth="1"/>
    <col min="8" max="8" width="3.7109375" style="3" customWidth="1"/>
    <col min="9" max="16384" width="10.5703125" style="3"/>
  </cols>
  <sheetData>
    <row r="1" spans="1:8" hidden="1"/>
    <row r="2" spans="1:8" hidden="1"/>
    <row r="3" spans="1:8" hidden="1"/>
    <row r="4" spans="1:8" ht="3" customHeight="1">
      <c r="C4" s="4"/>
      <c r="D4" s="4"/>
      <c r="E4" s="4"/>
      <c r="F4" s="4"/>
      <c r="G4" s="5"/>
    </row>
    <row r="5" spans="1:8" ht="41.25" customHeight="1">
      <c r="C5" s="4"/>
      <c r="D5" s="6" t="s">
        <v>0</v>
      </c>
      <c r="E5" s="6"/>
      <c r="F5" s="6"/>
      <c r="G5" s="6"/>
    </row>
    <row r="6" spans="1:8" ht="12.75" customHeight="1">
      <c r="C6" s="4"/>
      <c r="D6" s="7" t="str">
        <f>IF(org=0,"Не определено",org)</f>
        <v>ООО "Тепловик"</v>
      </c>
      <c r="E6" s="7"/>
      <c r="F6" s="7"/>
      <c r="G6" s="7"/>
    </row>
    <row r="7" spans="1:8" ht="3" customHeight="1">
      <c r="C7" s="4"/>
      <c r="D7" s="4"/>
      <c r="E7" s="8"/>
      <c r="F7" s="8"/>
      <c r="G7" s="9"/>
    </row>
    <row r="8" spans="1:8" ht="23.25" thickBot="1">
      <c r="D8" s="10" t="s">
        <v>1</v>
      </c>
      <c r="E8" s="11" t="s">
        <v>2</v>
      </c>
      <c r="F8" s="12" t="s">
        <v>3</v>
      </c>
      <c r="G8" s="12" t="s">
        <v>4</v>
      </c>
      <c r="H8" s="13"/>
    </row>
    <row r="9" spans="1:8" ht="12" thickTop="1">
      <c r="D9" s="14" t="s">
        <v>5</v>
      </c>
      <c r="E9" s="14" t="s">
        <v>6</v>
      </c>
      <c r="F9" s="14" t="s">
        <v>7</v>
      </c>
      <c r="G9" s="14" t="s">
        <v>8</v>
      </c>
      <c r="H9" s="15"/>
    </row>
    <row r="10" spans="1:8" ht="22.5">
      <c r="D10" s="16" t="s">
        <v>5</v>
      </c>
      <c r="E10" s="17" t="s">
        <v>9</v>
      </c>
      <c r="F10" s="18" t="s">
        <v>10</v>
      </c>
      <c r="G10" s="19">
        <f>SUM(G11:G13)</f>
        <v>178359</v>
      </c>
      <c r="H10" s="13"/>
    </row>
    <row r="11" spans="1:8" hidden="1">
      <c r="D11" s="16" t="s">
        <v>11</v>
      </c>
      <c r="E11" s="20"/>
      <c r="F11" s="20"/>
      <c r="G11" s="20"/>
      <c r="H11" s="13"/>
    </row>
    <row r="12" spans="1:8" ht="33.75">
      <c r="C12" s="21"/>
      <c r="D12" s="22" t="s">
        <v>12</v>
      </c>
      <c r="E12" s="23" t="s">
        <v>13</v>
      </c>
      <c r="F12" s="24" t="s">
        <v>10</v>
      </c>
      <c r="G12" s="25">
        <v>178359</v>
      </c>
      <c r="H12" s="26"/>
    </row>
    <row r="13" spans="1:8" s="35" customFormat="1" ht="15" customHeight="1">
      <c r="A13" s="27"/>
      <c r="B13" s="28"/>
      <c r="C13" s="29"/>
      <c r="D13" s="30"/>
      <c r="E13" s="31" t="s">
        <v>14</v>
      </c>
      <c r="F13" s="32"/>
      <c r="G13" s="33"/>
      <c r="H13" s="34"/>
    </row>
    <row r="14" spans="1:8" ht="22.5">
      <c r="D14" s="16" t="s">
        <v>6</v>
      </c>
      <c r="E14" s="17" t="s">
        <v>15</v>
      </c>
      <c r="F14" s="18" t="s">
        <v>10</v>
      </c>
      <c r="G14" s="19">
        <f>SUM(G15:G16)+G24+SUM(G27:G35)+G38+G41+G43</f>
        <v>178759.39879933</v>
      </c>
      <c r="H14" s="13"/>
    </row>
    <row r="15" spans="1:8" ht="22.5">
      <c r="D15" s="16" t="s">
        <v>16</v>
      </c>
      <c r="E15" s="36" t="s">
        <v>17</v>
      </c>
      <c r="F15" s="18" t="s">
        <v>10</v>
      </c>
      <c r="G15" s="37">
        <v>0</v>
      </c>
      <c r="H15" s="38"/>
    </row>
    <row r="16" spans="1:8" ht="15" customHeight="1">
      <c r="D16" s="16" t="s">
        <v>18</v>
      </c>
      <c r="E16" s="36" t="s">
        <v>19</v>
      </c>
      <c r="F16" s="18" t="s">
        <v>10</v>
      </c>
      <c r="G16" s="19">
        <f>SUMIF(flagSum_List02_2,"p",G17:G23)</f>
        <v>116481.09879932999</v>
      </c>
      <c r="H16" s="13"/>
    </row>
    <row r="17" spans="1:9" hidden="1">
      <c r="A17" s="1" t="s">
        <v>20</v>
      </c>
      <c r="D17" s="39" t="str">
        <f>A17</f>
        <v>2.2.0</v>
      </c>
      <c r="E17" s="20"/>
      <c r="F17" s="20"/>
      <c r="G17" s="20"/>
      <c r="H17" s="13"/>
    </row>
    <row r="18" spans="1:9" ht="15" customHeight="1">
      <c r="A18" s="40" t="s">
        <v>21</v>
      </c>
      <c r="C18" s="21" t="s">
        <v>22</v>
      </c>
      <c r="D18" s="22" t="str">
        <f>A18</f>
        <v>2.2.1</v>
      </c>
      <c r="E18" s="41" t="s">
        <v>23</v>
      </c>
      <c r="F18" s="24" t="s">
        <v>24</v>
      </c>
      <c r="G18" s="20">
        <f>G19*G20+G21</f>
        <v>116481.09879932999</v>
      </c>
      <c r="H18" s="42" t="s">
        <v>25</v>
      </c>
    </row>
    <row r="19" spans="1:9" ht="15">
      <c r="A19" s="40"/>
      <c r="C19" s="43"/>
      <c r="D19" s="44" t="str">
        <f>A18&amp;".1"</f>
        <v>2.2.1.1</v>
      </c>
      <c r="E19" s="45" t="s">
        <v>26</v>
      </c>
      <c r="F19" s="46" t="s">
        <v>27</v>
      </c>
      <c r="G19" s="37">
        <v>20152.099999999999</v>
      </c>
      <c r="H19" s="47"/>
      <c r="I19" s="48"/>
    </row>
    <row r="20" spans="1:9" ht="15">
      <c r="A20" s="40"/>
      <c r="C20" s="43"/>
      <c r="D20" s="44" t="str">
        <f>A18&amp;".2"</f>
        <v>2.2.1.2</v>
      </c>
      <c r="E20" s="45" t="s">
        <v>28</v>
      </c>
      <c r="F20" s="24" t="s">
        <v>10</v>
      </c>
      <c r="G20" s="37">
        <v>5.7800973000000004</v>
      </c>
      <c r="H20" s="47"/>
      <c r="I20" s="48"/>
    </row>
    <row r="21" spans="1:9" ht="15" customHeight="1">
      <c r="A21" s="40"/>
      <c r="C21" s="43"/>
      <c r="D21" s="44" t="str">
        <f>A18&amp;".3"</f>
        <v>2.2.1.3</v>
      </c>
      <c r="E21" s="45" t="s">
        <v>29</v>
      </c>
      <c r="F21" s="24" t="s">
        <v>10</v>
      </c>
      <c r="G21" s="37">
        <v>0</v>
      </c>
      <c r="H21" s="38"/>
      <c r="I21" s="48"/>
    </row>
    <row r="22" spans="1:9" ht="22.5">
      <c r="A22" s="40"/>
      <c r="C22" s="43"/>
      <c r="D22" s="44" t="str">
        <f>A18&amp;".4"</f>
        <v>2.2.1.4</v>
      </c>
      <c r="E22" s="45" t="s">
        <v>30</v>
      </c>
      <c r="F22" s="24" t="s">
        <v>24</v>
      </c>
      <c r="G22" s="49" t="s">
        <v>31</v>
      </c>
      <c r="H22" s="47"/>
      <c r="I22" s="48"/>
    </row>
    <row r="23" spans="1:9" ht="15" customHeight="1">
      <c r="D23" s="30"/>
      <c r="E23" s="50" t="s">
        <v>32</v>
      </c>
      <c r="F23" s="32"/>
      <c r="G23" s="33"/>
      <c r="H23" s="13"/>
    </row>
    <row r="24" spans="1:9" ht="33.75">
      <c r="D24" s="16" t="s">
        <v>33</v>
      </c>
      <c r="E24" s="36" t="s">
        <v>34</v>
      </c>
      <c r="F24" s="18" t="s">
        <v>10</v>
      </c>
      <c r="G24" s="37">
        <v>15223.3</v>
      </c>
      <c r="H24" s="38"/>
    </row>
    <row r="25" spans="1:9" ht="22.5">
      <c r="D25" s="16" t="s">
        <v>35</v>
      </c>
      <c r="E25" s="51" t="s">
        <v>36</v>
      </c>
      <c r="F25" s="18" t="s">
        <v>37</v>
      </c>
      <c r="G25" s="37">
        <v>5.21</v>
      </c>
      <c r="H25" s="13"/>
    </row>
    <row r="26" spans="1:9" ht="15" customHeight="1">
      <c r="D26" s="16" t="s">
        <v>38</v>
      </c>
      <c r="E26" s="51" t="s">
        <v>39</v>
      </c>
      <c r="F26" s="18" t="s">
        <v>40</v>
      </c>
      <c r="G26" s="52">
        <v>2920.9</v>
      </c>
      <c r="H26" s="13"/>
    </row>
    <row r="27" spans="1:9" ht="22.5">
      <c r="D27" s="16" t="s">
        <v>41</v>
      </c>
      <c r="E27" s="36" t="s">
        <v>42</v>
      </c>
      <c r="F27" s="18" t="s">
        <v>10</v>
      </c>
      <c r="G27" s="37">
        <f>1212.5+843.4</f>
        <v>2055.9</v>
      </c>
      <c r="H27" s="13"/>
    </row>
    <row r="28" spans="1:9" ht="22.5">
      <c r="D28" s="16" t="s">
        <v>43</v>
      </c>
      <c r="E28" s="53" t="s">
        <v>44</v>
      </c>
      <c r="F28" s="18" t="s">
        <v>10</v>
      </c>
      <c r="G28" s="37">
        <v>155.85409999999999</v>
      </c>
      <c r="H28" s="13"/>
    </row>
    <row r="29" spans="1:9" ht="22.5">
      <c r="D29" s="16" t="s">
        <v>45</v>
      </c>
      <c r="E29" s="36" t="s">
        <v>46</v>
      </c>
      <c r="F29" s="18" t="s">
        <v>10</v>
      </c>
      <c r="G29" s="37">
        <v>19115.5</v>
      </c>
      <c r="H29" s="13"/>
    </row>
    <row r="30" spans="1:9" ht="22.5">
      <c r="D30" s="16" t="s">
        <v>47</v>
      </c>
      <c r="E30" s="36" t="s">
        <v>48</v>
      </c>
      <c r="F30" s="18" t="s">
        <v>10</v>
      </c>
      <c r="G30" s="37">
        <v>5826.8</v>
      </c>
      <c r="H30" s="13"/>
    </row>
    <row r="31" spans="1:9" ht="22.5">
      <c r="D31" s="16" t="s">
        <v>49</v>
      </c>
      <c r="E31" s="36" t="s">
        <v>50</v>
      </c>
      <c r="F31" s="18" t="s">
        <v>10</v>
      </c>
      <c r="G31" s="37">
        <v>3792</v>
      </c>
      <c r="H31" s="38"/>
    </row>
    <row r="32" spans="1:9" ht="22.5">
      <c r="D32" s="16" t="s">
        <v>51</v>
      </c>
      <c r="E32" s="36" t="s">
        <v>52</v>
      </c>
      <c r="F32" s="18" t="s">
        <v>10</v>
      </c>
      <c r="G32" s="37">
        <f>6979.7-G30-0.3</f>
        <v>1152.5999999999997</v>
      </c>
      <c r="H32" s="38"/>
    </row>
    <row r="33" spans="3:8" ht="22.5">
      <c r="D33" s="16" t="s">
        <v>53</v>
      </c>
      <c r="E33" s="36" t="s">
        <v>54</v>
      </c>
      <c r="F33" s="18" t="s">
        <v>10</v>
      </c>
      <c r="G33" s="37">
        <v>1881.7</v>
      </c>
      <c r="H33" s="38"/>
    </row>
    <row r="34" spans="3:8" ht="22.5">
      <c r="D34" s="16" t="s">
        <v>55</v>
      </c>
      <c r="E34" s="53" t="s">
        <v>56</v>
      </c>
      <c r="F34" s="18" t="s">
        <v>10</v>
      </c>
      <c r="G34" s="37">
        <v>2124.6999999999998</v>
      </c>
      <c r="H34" s="38"/>
    </row>
    <row r="35" spans="3:8" ht="22.5">
      <c r="D35" s="16" t="s">
        <v>57</v>
      </c>
      <c r="E35" s="36" t="s">
        <v>58</v>
      </c>
      <c r="F35" s="18" t="s">
        <v>10</v>
      </c>
      <c r="G35" s="37">
        <f>1617-G28</f>
        <v>1461.1459</v>
      </c>
      <c r="H35" s="13"/>
    </row>
    <row r="36" spans="3:8" ht="15" customHeight="1">
      <c r="D36" s="16" t="s">
        <v>59</v>
      </c>
      <c r="E36" s="51" t="s">
        <v>60</v>
      </c>
      <c r="F36" s="18" t="s">
        <v>10</v>
      </c>
      <c r="G36" s="37">
        <v>0</v>
      </c>
      <c r="H36" s="38"/>
    </row>
    <row r="37" spans="3:8" ht="15" customHeight="1">
      <c r="D37" s="16" t="s">
        <v>61</v>
      </c>
      <c r="E37" s="51" t="s">
        <v>62</v>
      </c>
      <c r="F37" s="18" t="s">
        <v>10</v>
      </c>
      <c r="G37" s="37">
        <v>0</v>
      </c>
      <c r="H37" s="38"/>
    </row>
    <row r="38" spans="3:8" ht="22.5">
      <c r="D38" s="16" t="s">
        <v>63</v>
      </c>
      <c r="E38" s="36" t="s">
        <v>64</v>
      </c>
      <c r="F38" s="18" t="s">
        <v>10</v>
      </c>
      <c r="G38" s="37">
        <v>1549.2</v>
      </c>
      <c r="H38" s="13"/>
    </row>
    <row r="39" spans="3:8" ht="15" customHeight="1">
      <c r="D39" s="16" t="s">
        <v>65</v>
      </c>
      <c r="E39" s="51" t="s">
        <v>60</v>
      </c>
      <c r="F39" s="18" t="s">
        <v>10</v>
      </c>
      <c r="G39" s="37">
        <v>0</v>
      </c>
      <c r="H39" s="38"/>
    </row>
    <row r="40" spans="3:8" ht="15" customHeight="1">
      <c r="D40" s="16" t="s">
        <v>66</v>
      </c>
      <c r="E40" s="51" t="s">
        <v>62</v>
      </c>
      <c r="F40" s="18" t="s">
        <v>10</v>
      </c>
      <c r="G40" s="37">
        <v>0</v>
      </c>
      <c r="H40" s="38"/>
    </row>
    <row r="41" spans="3:8" ht="22.5">
      <c r="D41" s="16" t="s">
        <v>67</v>
      </c>
      <c r="E41" s="36" t="s">
        <v>68</v>
      </c>
      <c r="F41" s="18" t="s">
        <v>10</v>
      </c>
      <c r="G41" s="37">
        <v>7570.8</v>
      </c>
      <c r="H41" s="38"/>
    </row>
    <row r="42" spans="3:8" ht="56.25">
      <c r="D42" s="16" t="s">
        <v>69</v>
      </c>
      <c r="E42" s="51" t="s">
        <v>70</v>
      </c>
      <c r="F42" s="18" t="s">
        <v>24</v>
      </c>
      <c r="G42" s="54" t="s">
        <v>71</v>
      </c>
      <c r="H42" s="38"/>
    </row>
    <row r="43" spans="3:8" ht="33.75">
      <c r="D43" s="16" t="s">
        <v>72</v>
      </c>
      <c r="E43" s="36" t="s">
        <v>73</v>
      </c>
      <c r="F43" s="18" t="s">
        <v>10</v>
      </c>
      <c r="G43" s="19">
        <f>SUM(G44:G47)</f>
        <v>368.8</v>
      </c>
      <c r="H43" s="38"/>
    </row>
    <row r="44" spans="3:8" hidden="1">
      <c r="D44" s="16" t="s">
        <v>74</v>
      </c>
      <c r="E44" s="20"/>
      <c r="F44" s="20"/>
      <c r="G44" s="20"/>
      <c r="H44" s="13"/>
    </row>
    <row r="45" spans="3:8" ht="15">
      <c r="C45" s="21" t="s">
        <v>22</v>
      </c>
      <c r="D45" s="22" t="s">
        <v>75</v>
      </c>
      <c r="E45" s="55" t="s">
        <v>76</v>
      </c>
      <c r="F45" s="24" t="s">
        <v>10</v>
      </c>
      <c r="G45" s="56">
        <v>315.7</v>
      </c>
      <c r="H45" s="47"/>
    </row>
    <row r="46" spans="3:8" ht="15">
      <c r="C46" s="21" t="s">
        <v>22</v>
      </c>
      <c r="D46" s="22" t="s">
        <v>77</v>
      </c>
      <c r="E46" s="55" t="s">
        <v>78</v>
      </c>
      <c r="F46" s="24" t="s">
        <v>10</v>
      </c>
      <c r="G46" s="56">
        <v>53.1</v>
      </c>
      <c r="H46" s="47"/>
    </row>
    <row r="47" spans="3:8" ht="15" customHeight="1">
      <c r="D47" s="30"/>
      <c r="E47" s="50" t="s">
        <v>79</v>
      </c>
      <c r="F47" s="32"/>
      <c r="G47" s="33"/>
      <c r="H47" s="13"/>
    </row>
    <row r="48" spans="3:8" ht="22.5">
      <c r="D48" s="16" t="s">
        <v>7</v>
      </c>
      <c r="E48" s="17" t="s">
        <v>80</v>
      </c>
      <c r="F48" s="18" t="s">
        <v>10</v>
      </c>
      <c r="G48" s="37">
        <f>G12-List02_p3</f>
        <v>-400.39879932999611</v>
      </c>
      <c r="H48" s="38"/>
    </row>
    <row r="49" spans="3:8" ht="22.5">
      <c r="D49" s="16" t="s">
        <v>8</v>
      </c>
      <c r="E49" s="17" t="s">
        <v>81</v>
      </c>
      <c r="F49" s="18" t="s">
        <v>10</v>
      </c>
      <c r="G49" s="37">
        <f>List02_p4</f>
        <v>-400.39879932999611</v>
      </c>
      <c r="H49" s="13"/>
    </row>
    <row r="50" spans="3:8" ht="33.75">
      <c r="D50" s="16" t="s">
        <v>82</v>
      </c>
      <c r="E50" s="36" t="s">
        <v>83</v>
      </c>
      <c r="F50" s="18" t="s">
        <v>10</v>
      </c>
      <c r="G50" s="37">
        <v>0</v>
      </c>
      <c r="H50" s="13"/>
    </row>
    <row r="51" spans="3:8" ht="39.75" customHeight="1">
      <c r="D51" s="16" t="s">
        <v>84</v>
      </c>
      <c r="E51" s="17" t="s">
        <v>85</v>
      </c>
      <c r="F51" s="18" t="s">
        <v>10</v>
      </c>
      <c r="G51" s="37">
        <v>0</v>
      </c>
      <c r="H51" s="13"/>
    </row>
    <row r="52" spans="3:8" ht="15" customHeight="1">
      <c r="D52" s="16" t="s">
        <v>86</v>
      </c>
      <c r="E52" s="36" t="s">
        <v>87</v>
      </c>
      <c r="F52" s="18" t="s">
        <v>10</v>
      </c>
      <c r="G52" s="37">
        <v>0</v>
      </c>
      <c r="H52" s="13"/>
    </row>
    <row r="53" spans="3:8" ht="15" customHeight="1">
      <c r="D53" s="16" t="s">
        <v>88</v>
      </c>
      <c r="E53" s="17" t="s">
        <v>89</v>
      </c>
      <c r="F53" s="18" t="s">
        <v>10</v>
      </c>
      <c r="G53" s="37">
        <v>0</v>
      </c>
      <c r="H53" s="13"/>
    </row>
    <row r="54" spans="3:8" ht="33.75">
      <c r="D54" s="16" t="s">
        <v>90</v>
      </c>
      <c r="E54" s="17" t="s">
        <v>91</v>
      </c>
      <c r="F54" s="18" t="s">
        <v>24</v>
      </c>
      <c r="G54" s="57" t="s">
        <v>92</v>
      </c>
      <c r="H54" s="38"/>
    </row>
    <row r="55" spans="3:8" ht="45">
      <c r="D55" s="16" t="s">
        <v>93</v>
      </c>
      <c r="E55" s="17" t="s">
        <v>94</v>
      </c>
      <c r="F55" s="18" t="s">
        <v>95</v>
      </c>
      <c r="G55" s="25">
        <f>G57+G58+G59</f>
        <v>110.2</v>
      </c>
      <c r="H55" s="38"/>
    </row>
    <row r="56" spans="3:8" hidden="1">
      <c r="D56" s="16" t="s">
        <v>96</v>
      </c>
      <c r="E56" s="20"/>
      <c r="F56" s="20"/>
      <c r="G56" s="20"/>
      <c r="H56" s="13"/>
    </row>
    <row r="57" spans="3:8" ht="15">
      <c r="C57" s="21" t="s">
        <v>22</v>
      </c>
      <c r="D57" s="22" t="s">
        <v>97</v>
      </c>
      <c r="E57" s="23" t="s">
        <v>98</v>
      </c>
      <c r="F57" s="24" t="s">
        <v>95</v>
      </c>
      <c r="G57" s="25">
        <v>26</v>
      </c>
      <c r="H57" s="47"/>
    </row>
    <row r="58" spans="3:8" ht="15">
      <c r="C58" s="21" t="s">
        <v>22</v>
      </c>
      <c r="D58" s="22" t="s">
        <v>99</v>
      </c>
      <c r="E58" s="23" t="s">
        <v>100</v>
      </c>
      <c r="F58" s="24" t="s">
        <v>95</v>
      </c>
      <c r="G58" s="25">
        <f>60</f>
        <v>60</v>
      </c>
      <c r="H58" s="47"/>
    </row>
    <row r="59" spans="3:8" ht="15">
      <c r="C59" s="21" t="s">
        <v>22</v>
      </c>
      <c r="D59" s="22" t="s">
        <v>101</v>
      </c>
      <c r="E59" s="23" t="s">
        <v>102</v>
      </c>
      <c r="F59" s="24" t="s">
        <v>95</v>
      </c>
      <c r="G59" s="25">
        <v>24.2</v>
      </c>
      <c r="H59" s="47"/>
    </row>
    <row r="60" spans="3:8" ht="15" customHeight="1">
      <c r="D60" s="30"/>
      <c r="E60" s="31" t="s">
        <v>103</v>
      </c>
      <c r="F60" s="32"/>
      <c r="G60" s="33"/>
      <c r="H60" s="13"/>
    </row>
    <row r="61" spans="3:8" ht="22.5">
      <c r="D61" s="16" t="s">
        <v>104</v>
      </c>
      <c r="E61" s="17" t="s">
        <v>105</v>
      </c>
      <c r="F61" s="18" t="s">
        <v>95</v>
      </c>
      <c r="G61" s="37">
        <v>131.30000000000001</v>
      </c>
      <c r="H61" s="38"/>
    </row>
    <row r="62" spans="3:8" ht="33.75">
      <c r="D62" s="16" t="s">
        <v>106</v>
      </c>
      <c r="E62" s="17" t="s">
        <v>107</v>
      </c>
      <c r="F62" s="18" t="s">
        <v>108</v>
      </c>
      <c r="G62" s="52">
        <v>152.8732</v>
      </c>
      <c r="H62" s="38"/>
    </row>
    <row r="63" spans="3:8" ht="33.75">
      <c r="D63" s="16" t="s">
        <v>109</v>
      </c>
      <c r="E63" s="17" t="s">
        <v>110</v>
      </c>
      <c r="F63" s="18" t="s">
        <v>108</v>
      </c>
      <c r="G63" s="52">
        <v>0</v>
      </c>
      <c r="H63" s="38"/>
    </row>
    <row r="64" spans="3:8" ht="33.75">
      <c r="D64" s="16" t="s">
        <v>111</v>
      </c>
      <c r="E64" s="17" t="s">
        <v>112</v>
      </c>
      <c r="F64" s="18" t="s">
        <v>108</v>
      </c>
      <c r="G64" s="58">
        <f>SUM(G65:G66)</f>
        <v>126714</v>
      </c>
      <c r="H64" s="38"/>
    </row>
    <row r="65" spans="4:8" ht="15" customHeight="1">
      <c r="D65" s="16" t="s">
        <v>113</v>
      </c>
      <c r="E65" s="36" t="s">
        <v>114</v>
      </c>
      <c r="F65" s="18" t="s">
        <v>108</v>
      </c>
      <c r="G65" s="52">
        <v>126602.7</v>
      </c>
      <c r="H65" s="38"/>
    </row>
    <row r="66" spans="4:8" ht="22.5">
      <c r="D66" s="16" t="s">
        <v>115</v>
      </c>
      <c r="E66" s="36" t="s">
        <v>116</v>
      </c>
      <c r="F66" s="18" t="s">
        <v>108</v>
      </c>
      <c r="G66" s="52">
        <v>111.3</v>
      </c>
      <c r="H66" s="38"/>
    </row>
    <row r="67" spans="4:8" ht="33.75">
      <c r="D67" s="16" t="s">
        <v>117</v>
      </c>
      <c r="E67" s="17" t="s">
        <v>118</v>
      </c>
      <c r="F67" s="18" t="s">
        <v>119</v>
      </c>
      <c r="G67" s="37">
        <v>2572.5500000000002</v>
      </c>
      <c r="H67" s="38"/>
    </row>
    <row r="68" spans="4:8" ht="22.5">
      <c r="D68" s="16" t="s">
        <v>120</v>
      </c>
      <c r="E68" s="17" t="s">
        <v>121</v>
      </c>
      <c r="F68" s="18" t="s">
        <v>108</v>
      </c>
      <c r="G68" s="37">
        <v>18779.599999999999</v>
      </c>
      <c r="H68" s="38"/>
    </row>
    <row r="69" spans="4:8" ht="22.5">
      <c r="D69" s="16" t="s">
        <v>122</v>
      </c>
      <c r="E69" s="17" t="s">
        <v>123</v>
      </c>
      <c r="F69" s="18" t="s">
        <v>124</v>
      </c>
      <c r="G69" s="37">
        <v>75.3</v>
      </c>
      <c r="H69" s="13"/>
    </row>
    <row r="70" spans="4:8" ht="22.5">
      <c r="D70" s="16" t="s">
        <v>125</v>
      </c>
      <c r="E70" s="17" t="s">
        <v>126</v>
      </c>
      <c r="F70" s="18" t="s">
        <v>124</v>
      </c>
      <c r="G70" s="37">
        <v>9</v>
      </c>
      <c r="H70" s="38"/>
    </row>
    <row r="71" spans="4:8" ht="56.25">
      <c r="D71" s="16" t="s">
        <v>127</v>
      </c>
      <c r="E71" s="17" t="s">
        <v>128</v>
      </c>
      <c r="F71" s="18" t="s">
        <v>129</v>
      </c>
      <c r="G71" s="59">
        <v>160.69999999999999</v>
      </c>
      <c r="H71" s="38"/>
    </row>
    <row r="72" spans="4:8" hidden="1">
      <c r="D72" s="16" t="s">
        <v>130</v>
      </c>
      <c r="E72" s="20"/>
      <c r="F72" s="20"/>
      <c r="G72" s="20"/>
      <c r="H72" s="13"/>
    </row>
    <row r="73" spans="4:8" ht="15" customHeight="1">
      <c r="D73" s="30"/>
      <c r="E73" s="31" t="s">
        <v>103</v>
      </c>
      <c r="F73" s="32"/>
      <c r="G73" s="33"/>
      <c r="H73" s="38"/>
    </row>
    <row r="74" spans="4:8" ht="56.25">
      <c r="D74" s="16" t="s">
        <v>131</v>
      </c>
      <c r="E74" s="17" t="s">
        <v>132</v>
      </c>
      <c r="F74" s="18" t="s">
        <v>133</v>
      </c>
      <c r="G74" s="59">
        <v>19.11</v>
      </c>
      <c r="H74" s="38"/>
    </row>
    <row r="75" spans="4:8" ht="56.25">
      <c r="D75" s="16" t="s">
        <v>134</v>
      </c>
      <c r="E75" s="17" t="s">
        <v>135</v>
      </c>
      <c r="F75" s="18" t="s">
        <v>136</v>
      </c>
      <c r="G75" s="59">
        <v>0.26</v>
      </c>
      <c r="H75" s="38"/>
    </row>
    <row r="76" spans="4:8" ht="15" customHeight="1">
      <c r="D76" s="16" t="s">
        <v>137</v>
      </c>
      <c r="E76" s="17" t="s">
        <v>138</v>
      </c>
      <c r="F76" s="18" t="s">
        <v>24</v>
      </c>
      <c r="G76" s="60" t="s">
        <v>139</v>
      </c>
      <c r="H76" s="13"/>
    </row>
    <row r="77" spans="4:8" ht="3" customHeight="1">
      <c r="H77" s="15"/>
    </row>
    <row r="78" spans="4:8" ht="15" customHeight="1">
      <c r="D78" s="61" t="s">
        <v>140</v>
      </c>
      <c r="E78" s="62" t="s">
        <v>141</v>
      </c>
      <c r="F78" s="62"/>
      <c r="G78" s="62"/>
    </row>
  </sheetData>
  <sheetProtection password="FA9C" sheet="1" objects="1" scenarios="1" formatColumns="0" formatRows="0"/>
  <dataConsolidate/>
  <mergeCells count="4">
    <mergeCell ref="D5:G5"/>
    <mergeCell ref="D6:G6"/>
    <mergeCell ref="A18:A22"/>
    <mergeCell ref="E78:G78"/>
  </mergeCells>
  <dataValidations count="7">
    <dataValidation type="list" allowBlank="1" showInputMessage="1" showErrorMessage="1" errorTitle="Ошибка" error="Выберите значение из списка" prompt="Выберите значение из списка" sqref="E18">
      <formula1>kind_of_fuels</formula1>
    </dataValidation>
    <dataValidation type="list" allowBlank="1" showInputMessage="1" showErrorMessage="1" errorTitle="Ошибка" error="Выберите значение из списка" prompt="Выберите значение из списка" sqref="G22">
      <formula1>kind_of_purchase_method</formula1>
    </dataValidation>
    <dataValidation type="decimal" allowBlank="1" showErrorMessage="1" errorTitle="Ошибка" error="Допускается ввод только действительных чисел!" sqref="G51:G52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76 E57:E59 E45:E46 E12 F19">
      <formula1>900</formula1>
    </dataValidation>
    <dataValidation type="decimal" allowBlank="1" showErrorMessage="1" errorTitle="Ошибка" error="Допускается ввод только действительных чисел!" sqref="G48:G49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гиперссылку в ячейку" sqref="G54">
      <formula1>900</formula1>
    </dataValidation>
    <dataValidation type="decimal" allowBlank="1" showErrorMessage="1" errorTitle="Ошибка" error="Допускается ввод только неотрицательных чисел!" sqref="G74:G75 G61:G63 G65:G71 G55 G53 G50 G57:G59 G45:G46 G15 G24:G41 G12 G19:G21">
      <formula1>0</formula1>
      <formula2>9.99999999999999E+23</formula2>
    </dataValidation>
  </dataValidations>
  <hyperlinks>
    <hyperlink ref="G54" location="'Показатели (факт)'!$G$52" tooltip="Кликните по гиперссылке, чтобы перейти на сайт организации или отредактировать её" display="http://anapa-teplovik.ru/2017-god"/>
  </hyperlinks>
  <printOptions horizontalCentered="1" verticalCentered="1"/>
  <pageMargins left="0" right="0" top="0" bottom="0" header="0" footer="0.78740157480314965"/>
  <pageSetup paperSize="9" scale="80" fitToHeight="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19</vt:i4>
      </vt:variant>
    </vt:vector>
  </HeadingPairs>
  <TitlesOfParts>
    <vt:vector size="20" baseType="lpstr">
      <vt:lpstr>Показатели (факт)</vt:lpstr>
      <vt:lpstr>checkCell_List02</vt:lpstr>
      <vt:lpstr>flagSum_List02_2</vt:lpstr>
      <vt:lpstr>List02_costs_OPS</vt:lpstr>
      <vt:lpstr>List02_flag_index_2</vt:lpstr>
      <vt:lpstr>List02_p1</vt:lpstr>
      <vt:lpstr>List02_p1_minus_p3</vt:lpstr>
      <vt:lpstr>List02_p3</vt:lpstr>
      <vt:lpstr>List02_p4</vt:lpstr>
      <vt:lpstr>List02_revenue_from_activity_80_flag</vt:lpstr>
      <vt:lpstr>pDel_List02_1</vt:lpstr>
      <vt:lpstr>pDel_List02_2</vt:lpstr>
      <vt:lpstr>pDel_List02_3</vt:lpstr>
      <vt:lpstr>pDel_List02_4</vt:lpstr>
      <vt:lpstr>pDel_List02_5</vt:lpstr>
      <vt:lpstr>pIns_List02_1</vt:lpstr>
      <vt:lpstr>pIns_List02_2</vt:lpstr>
      <vt:lpstr>pIns_List02_3</vt:lpstr>
      <vt:lpstr>pIns_List02_4</vt:lpstr>
      <vt:lpstr>pIns_List02_5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ЕИАС</dc:creator>
  <cp:lastModifiedBy>ЕИАС</cp:lastModifiedBy>
  <dcterms:created xsi:type="dcterms:W3CDTF">2018-03-23T11:20:50Z</dcterms:created>
  <dcterms:modified xsi:type="dcterms:W3CDTF">2018-03-23T11:21:24Z</dcterms:modified>
</cp:coreProperties>
</file>